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Y:\Collaborate\Town Funds\Phase 3 - Delivery\Meetings\Shipley\12 09 23\"/>
    </mc:Choice>
  </mc:AlternateContent>
  <xr:revisionPtr revIDLastSave="0" documentId="13_ncr:1_{470A1E6D-993F-4A05-9A46-B664E93D8D0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Keighley" sheetId="1" state="hidden" r:id="rId1"/>
    <sheet name="Summary" sheetId="3" r:id="rId2"/>
    <sheet name="Shiple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8" i="2"/>
  <c r="M6" i="2"/>
  <c r="N17" i="1" l="1"/>
  <c r="M14" i="1"/>
  <c r="J17" i="1"/>
  <c r="M13" i="1" l="1"/>
  <c r="M9" i="1" l="1"/>
  <c r="M11" i="1"/>
  <c r="M12" i="1" l="1"/>
  <c r="M10" i="1" l="1"/>
  <c r="O17" i="1"/>
  <c r="M17" i="1" s="1"/>
  <c r="P17" i="1" l="1"/>
  <c r="I3" i="3" s="1"/>
  <c r="P15" i="2" l="1"/>
  <c r="I4" i="3" s="1"/>
  <c r="M5" i="2" l="1"/>
  <c r="M4" i="2"/>
  <c r="M3" i="2"/>
  <c r="O15" i="2"/>
  <c r="G4" i="3" s="1"/>
  <c r="N15" i="2"/>
  <c r="F4" i="3" s="1"/>
  <c r="J15" i="2"/>
  <c r="H4" i="3" s="1"/>
  <c r="M15" i="2" l="1"/>
  <c r="E4" i="3" s="1"/>
  <c r="G3" i="3"/>
  <c r="F3" i="3"/>
  <c r="H3" i="3"/>
  <c r="M8" i="1" l="1"/>
  <c r="M7" i="1" l="1"/>
  <c r="M6" i="1" l="1"/>
  <c r="M5" i="1" l="1"/>
  <c r="M3" i="1"/>
  <c r="E3" i="3" l="1"/>
</calcChain>
</file>

<file path=xl/sharedStrings.xml><?xml version="1.0" encoding="utf-8"?>
<sst xmlns="http://schemas.openxmlformats.org/spreadsheetml/2006/main" count="199" uniqueCount="162">
  <si>
    <t>KTF -001</t>
  </si>
  <si>
    <t>Yorkshire Precision Engineering Ltd</t>
  </si>
  <si>
    <t xml:space="preserve">Limited </t>
  </si>
  <si>
    <t>04152841</t>
  </si>
  <si>
    <t>Unit 1 Dalton Works, Deal Street Keighley</t>
  </si>
  <si>
    <t>BD21 4LA</t>
  </si>
  <si>
    <t>KTF -003</t>
  </si>
  <si>
    <t>1 Parkwood Street, Keighley</t>
  </si>
  <si>
    <t>BD21 4QH</t>
  </si>
  <si>
    <t>KTF -009</t>
  </si>
  <si>
    <t>Pave Haworth Ltd</t>
  </si>
  <si>
    <t>Food and Drink (Deli &amp; Bistro)</t>
  </si>
  <si>
    <t>98B Main Street Haworth Keighley</t>
  </si>
  <si>
    <t>BD22 8DP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</si>
  <si>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</si>
  <si>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</si>
  <si>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</si>
  <si>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</si>
  <si>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</si>
  <si>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</si>
  <si>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</si>
  <si>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</si>
  <si>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</si>
  <si>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 xml:space="preserve">Purchase of Star SR20RIV type A sliding Head Lathe </t>
  </si>
  <si>
    <t xml:space="preserve">CNC Machine software and installation  New PC set up and software  Factory building work &amp; toilet update </t>
  </si>
  <si>
    <t>Date approved</t>
  </si>
  <si>
    <t xml:space="preserve">Building works and  equipment </t>
  </si>
  <si>
    <t>Opportunity to extend business into the vacant property next door.</t>
  </si>
  <si>
    <t>Company Registration No</t>
  </si>
  <si>
    <t>Increase productivity and efficiency with the introduction of a new CNC machine with the added capability of software that links the CNC on the shop floor to the office server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</si>
  <si>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</si>
  <si>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</si>
  <si>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</si>
  <si>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</si>
  <si>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</si>
  <si>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</si>
  <si>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</si>
  <si>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</si>
  <si>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</si>
  <si>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01157920</t>
  </si>
  <si>
    <t>Ready meal manufacturers</t>
  </si>
  <si>
    <t>SF-016</t>
  </si>
  <si>
    <t>Metal Fabrication</t>
  </si>
  <si>
    <t>install new offices and repurpose the existing office for a staff rest room</t>
  </si>
  <si>
    <t>building works and purchase of kitchen equipment for a specialist kitchen.</t>
  </si>
  <si>
    <t>BD21 4PQ</t>
  </si>
  <si>
    <t>Unit 10 Newbridge Industrial Estate Keighley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</si>
  <si>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</si>
  <si>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</si>
  <si>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</si>
  <si>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</si>
  <si>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</si>
  <si>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</si>
  <si>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</si>
  <si>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</si>
  <si>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</si>
  <si>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</si>
  <si>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</si>
  <si>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</si>
  <si>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</si>
  <si>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07398810</t>
  </si>
  <si>
    <t>Parkwood Boilerworks Parkwood Street Keighley</t>
  </si>
  <si>
    <t>BD21 4NW</t>
  </si>
  <si>
    <t xml:space="preserve">Replace Old bending rolls with a larger capacity set, the proposed new set of CNC Davi Rolls </t>
  </si>
  <si>
    <t>Purchase of new machinery to increase efficiency &amp; production capacity</t>
  </si>
  <si>
    <t>KTF -027</t>
  </si>
  <si>
    <t>Fretwell Print and Design Ltd</t>
  </si>
  <si>
    <t>03004170</t>
  </si>
  <si>
    <t>Print &amp; Direct  Mail</t>
  </si>
  <si>
    <t>Grow the business -  need to replace printing press with a new model</t>
  </si>
  <si>
    <t>Grow the business -   need to replace printer  with a new model</t>
  </si>
  <si>
    <t>BD21 1PX</t>
  </si>
  <si>
    <t>Manufacture industrial steam &amp; hot water Boilers</t>
  </si>
  <si>
    <t>Purchase of a new printing machine</t>
  </si>
  <si>
    <t xml:space="preserve">Healey Works, Goulbourne Street  Keighley </t>
  </si>
  <si>
    <t>KTF-005</t>
  </si>
  <si>
    <t>The Wydean Weaving Co Ltd</t>
  </si>
  <si>
    <t>0814363</t>
  </si>
  <si>
    <t>Bridgehouse Mills Haworth</t>
  </si>
  <si>
    <t>BD13 5AB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</si>
  <si>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</si>
  <si>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</si>
  <si>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</si>
  <si>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</si>
  <si>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</si>
  <si>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</si>
  <si>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</si>
  <si>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 xml:space="preserve">Increase production space </t>
  </si>
  <si>
    <t>Refurbishment of the roof space to make the area useable -  whole mill scaffold, install new double glazed roof light windows with self cleaning reflective glass and carry out roof repairs and install underfelt &amp; insulation.</t>
  </si>
  <si>
    <t>Manufacture and supply of uniforms, braid and accoutrement and also manufacture of technical textiles</t>
  </si>
  <si>
    <t>Business growth &amp; SALSA accreditation</t>
  </si>
  <si>
    <t xml:space="preserve">Increase turnover and offer capacity in a sector not approached previously, the dental industry 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</si>
  <si>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</si>
  <si>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</si>
  <si>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</si>
  <si>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</si>
  <si>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</si>
  <si>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</si>
  <si>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</si>
  <si>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</si>
  <si>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</si>
  <si>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</si>
  <si>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</si>
  <si>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</si>
  <si>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</si>
  <si>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</si>
  <si>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</si>
  <si>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</si>
  <si>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14 Cavendish St, Keighley</t>
  </si>
  <si>
    <t>BD21 3RG</t>
  </si>
  <si>
    <t>Cake making &amp; bakery</t>
  </si>
  <si>
    <t>Relocate from home to retail premises</t>
  </si>
  <si>
    <t>Fitting out costs &amp; equipment</t>
  </si>
  <si>
    <t>George Green (Kly) Ltd</t>
  </si>
  <si>
    <t>Parkwood Works, Parkwood St</t>
  </si>
  <si>
    <t>BD21 4PN</t>
  </si>
  <si>
    <t>Steel engineering</t>
  </si>
  <si>
    <t>Purchase new equipment</t>
  </si>
  <si>
    <t>Machinery &amp; technology to carry out the PUP pipes</t>
  </si>
  <si>
    <t>Mark Finn Laboratory Furniture Ltd</t>
  </si>
  <si>
    <t>Unit 5a Airedale Business Park</t>
  </si>
  <si>
    <t>BD21 4DG</t>
  </si>
  <si>
    <t>Manufacturing &amp; installing laboratory equipment</t>
  </si>
  <si>
    <t>New equipment</t>
  </si>
  <si>
    <t>Purhase of 2 digital panel saws to increase efficiency</t>
  </si>
  <si>
    <t>KTF-037</t>
  </si>
  <si>
    <t>Vanilla Etc</t>
  </si>
  <si>
    <t>Unit 5 Oakwood Business Park</t>
  </si>
  <si>
    <t>BD21 3EQ</t>
  </si>
  <si>
    <t>Manufacture of vanilla products</t>
  </si>
  <si>
    <t>Expanding premises -  Fitting out costs,  new machinery &amp; equipment</t>
  </si>
  <si>
    <t>Fitting out costs,  new machinery &amp; equipment</t>
  </si>
  <si>
    <t>The Old PO (Haworth) Ltd</t>
  </si>
  <si>
    <t>121 Main Street Haworth</t>
  </si>
  <si>
    <t>Café &amp; bar</t>
  </si>
  <si>
    <t>Equipment &amp; furniture</t>
  </si>
  <si>
    <t>KTF-045</t>
  </si>
  <si>
    <t>KTF-046</t>
  </si>
  <si>
    <t>Kitchen/café equipment &amp; furniture purchases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</si>
  <si>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</si>
  <si>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</si>
  <si>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</si>
  <si>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</si>
  <si>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</si>
  <si>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</si>
  <si>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</si>
  <si>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</si>
  <si>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</si>
  <si>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</si>
  <si>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</si>
  <si>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</si>
  <si>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</si>
  <si>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</si>
  <si>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</si>
  <si>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Additiional/new machinery to increase production capacity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</si>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</sst>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3" fillId="0" borderId="1" xfId="0" applyNumberFormat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0" fontId="9" fillId="0" borderId="0" xfId="0" applyFont="1"/>
    <xf numFmtId="44" fontId="0" fillId="0" borderId="0" xfId="2" applyFont="1"/>
    <xf numFmtId="7" fontId="7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/>
    <xf numFmtId="0" fontId="9" fillId="0" borderId="1" xfId="0" applyFont="1" applyBorder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Currency 2" xfId="2" xr:uid="{57BDF4B5-FA46-4E83-9083-470137C27FEB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showGridLines="0" topLeftCell="G1" workbookViewId="0">
      <pane ySplit="2" topLeftCell="A10" activePane="bottomLeft" state="frozen"/>
      <selection pane="bottomLeft" activeCell="J17" sqref="J17"/>
    </sheetView>
  </sheetViews>
  <sheetFormatPr defaultRowHeight="14.5" x14ac:dyDescent="0.35"/>
  <cols>
    <col min="2" max="2" width="10.1796875" customWidth="1"/>
    <col min="3" max="3" width="24.1796875" style="4" customWidth="1"/>
    <col min="4" max="4" width="9.7265625" customWidth="1"/>
    <col min="5" max="5" width="13" customWidth="1"/>
    <col min="6" max="6" width="26" customWidth="1"/>
    <col min="7" max="7" width="11.54296875" customWidth="1"/>
    <col min="8" max="8" width="26.54296875" customWidth="1"/>
    <col min="9" max="10" width="10.7265625" customWidth="1"/>
    <col min="11" max="11" width="31" customWidth="1"/>
    <col min="12" max="12" width="26" customWidth="1"/>
    <col min="13" max="13" width="16.7265625" style="17" customWidth="1"/>
    <col min="14" max="14" width="14.1796875" style="17" bestFit="1" customWidth="1"/>
    <col min="15" max="15" width="14" style="17" bestFit="1" customWidth="1"/>
    <col min="16" max="16" width="14" style="17" customWidth="1"/>
    <col min="17" max="17" width="10.81640625" bestFit="1" customWidth="1"/>
    <col min="18" max="18" width="9.1796875" customWidth="1"/>
  </cols>
  <sheetData>
    <row r="1" spans="1:17" ht="41.25" customHeight="1" x14ac:dyDescent="0.35">
      <c r="B1" s="47" t="s">
        <v>92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s="4" customFormat="1" ht="58" x14ac:dyDescent="0.3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104</v>
      </c>
      <c r="L2" s="24" t="s">
        <v>16</v>
      </c>
      <c r="M2" s="26" t="s">
        <v>17</v>
      </c>
      <c r="N2" s="26" t="s">
        <v>18</v>
      </c>
      <c r="O2" s="26" t="s">
        <v>21</v>
      </c>
      <c r="P2" s="26" t="s">
        <v>102</v>
      </c>
      <c r="Q2" s="24" t="s">
        <v>25</v>
      </c>
    </row>
    <row r="3" spans="1:17" ht="70.5" customHeight="1" x14ac:dyDescent="0.35">
      <c r="A3" s="27">
        <v>1</v>
      </c>
      <c r="B3" s="1" t="s">
        <v>0</v>
      </c>
      <c r="C3" s="8" t="s">
        <v>1</v>
      </c>
      <c r="D3" s="8" t="s">
        <v>2</v>
      </c>
      <c r="E3" s="9" t="s">
        <v>3</v>
      </c>
      <c r="F3" s="8" t="s">
        <v>4</v>
      </c>
      <c r="G3" s="1" t="s">
        <v>5</v>
      </c>
      <c r="H3" s="2" t="s">
        <v>31</v>
      </c>
      <c r="I3" s="3">
        <v>25</v>
      </c>
      <c r="J3" s="3">
        <v>3</v>
      </c>
      <c r="K3" s="8" t="s">
        <v>91</v>
      </c>
      <c r="L3" s="8" t="s">
        <v>23</v>
      </c>
      <c r="M3" s="12">
        <f t="shared" ref="M3:M14" si="0">SUM(N3+O3)</f>
        <v>174950</v>
      </c>
      <c r="N3" s="14">
        <v>139960</v>
      </c>
      <c r="O3" s="12">
        <v>34990</v>
      </c>
      <c r="P3" s="12">
        <v>17495</v>
      </c>
      <c r="Q3" s="10">
        <v>44846</v>
      </c>
    </row>
    <row r="4" spans="1:17" ht="99.75" customHeight="1" x14ac:dyDescent="0.35">
      <c r="A4" s="27">
        <v>2</v>
      </c>
      <c r="B4" s="1" t="s">
        <v>6</v>
      </c>
      <c r="C4" s="8" t="s">
        <v>33</v>
      </c>
      <c r="D4" s="8" t="s">
        <v>2</v>
      </c>
      <c r="E4" s="11">
        <v>2932949</v>
      </c>
      <c r="F4" s="8" t="s">
        <v>7</v>
      </c>
      <c r="G4" s="1" t="s">
        <v>8</v>
      </c>
      <c r="H4" s="2" t="s">
        <v>30</v>
      </c>
      <c r="I4" s="3">
        <v>20</v>
      </c>
      <c r="J4" s="3">
        <v>3</v>
      </c>
      <c r="K4" s="8" t="s">
        <v>29</v>
      </c>
      <c r="L4" s="8" t="s">
        <v>24</v>
      </c>
      <c r="M4" s="12">
        <v>83875.53</v>
      </c>
      <c r="N4" s="15">
        <v>67100.429999999993</v>
      </c>
      <c r="O4" s="12">
        <v>16775.099999999999</v>
      </c>
      <c r="P4" s="12">
        <v>16775.11</v>
      </c>
      <c r="Q4" s="10">
        <v>44886</v>
      </c>
    </row>
    <row r="5" spans="1:17" ht="58.5" customHeight="1" x14ac:dyDescent="0.35">
      <c r="A5" s="27">
        <v>3</v>
      </c>
      <c r="B5" s="1" t="s">
        <v>9</v>
      </c>
      <c r="C5" s="8" t="s">
        <v>10</v>
      </c>
      <c r="D5" s="8" t="s">
        <v>2</v>
      </c>
      <c r="E5" s="11">
        <v>13022257</v>
      </c>
      <c r="F5" s="8" t="s">
        <v>12</v>
      </c>
      <c r="G5" s="1" t="s">
        <v>13</v>
      </c>
      <c r="H5" s="2" t="s">
        <v>11</v>
      </c>
      <c r="I5" s="3">
        <v>16</v>
      </c>
      <c r="J5" s="3">
        <v>3</v>
      </c>
      <c r="K5" s="8" t="s">
        <v>27</v>
      </c>
      <c r="L5" s="8" t="s">
        <v>26</v>
      </c>
      <c r="M5" s="12">
        <f t="shared" si="0"/>
        <v>43000.57</v>
      </c>
      <c r="N5" s="15">
        <v>34400.46</v>
      </c>
      <c r="O5" s="12">
        <v>8600.11</v>
      </c>
      <c r="P5" s="12">
        <v>8600.11</v>
      </c>
      <c r="Q5" s="10">
        <v>44886</v>
      </c>
    </row>
    <row r="6" spans="1:17" ht="43.5" x14ac:dyDescent="0.35">
      <c r="A6" s="27">
        <v>4</v>
      </c>
      <c r="B6" s="1" t="s">
        <v>38</v>
      </c>
      <c r="C6" s="8" t="s">
        <v>34</v>
      </c>
      <c r="D6" s="8" t="s">
        <v>2</v>
      </c>
      <c r="E6" s="11" t="s">
        <v>39</v>
      </c>
      <c r="F6" s="13" t="s">
        <v>46</v>
      </c>
      <c r="G6" s="13" t="s">
        <v>45</v>
      </c>
      <c r="H6" s="2" t="s">
        <v>40</v>
      </c>
      <c r="I6" s="3">
        <v>1</v>
      </c>
      <c r="J6" s="3">
        <v>3</v>
      </c>
      <c r="K6" s="8" t="s">
        <v>90</v>
      </c>
      <c r="L6" s="13" t="s">
        <v>44</v>
      </c>
      <c r="M6" s="12">
        <f t="shared" si="0"/>
        <v>65736</v>
      </c>
      <c r="N6" s="12">
        <v>46015.199999999997</v>
      </c>
      <c r="O6" s="12">
        <v>19720.8</v>
      </c>
      <c r="P6" s="12">
        <v>8238.02</v>
      </c>
      <c r="Q6" s="10">
        <v>44915</v>
      </c>
    </row>
    <row r="7" spans="1:17" ht="58" x14ac:dyDescent="0.35">
      <c r="A7" s="27">
        <v>5</v>
      </c>
      <c r="B7" s="1" t="s">
        <v>58</v>
      </c>
      <c r="C7" s="8" t="s">
        <v>59</v>
      </c>
      <c r="D7" s="8" t="s">
        <v>2</v>
      </c>
      <c r="E7" s="11" t="s">
        <v>60</v>
      </c>
      <c r="F7" s="8" t="s">
        <v>61</v>
      </c>
      <c r="G7" s="1" t="s">
        <v>62</v>
      </c>
      <c r="H7" s="2" t="s">
        <v>72</v>
      </c>
      <c r="I7" s="3">
        <v>140</v>
      </c>
      <c r="J7" s="3">
        <v>5</v>
      </c>
      <c r="K7" s="8" t="s">
        <v>64</v>
      </c>
      <c r="L7" s="8" t="s">
        <v>63</v>
      </c>
      <c r="M7" s="12">
        <f t="shared" si="0"/>
        <v>190000</v>
      </c>
      <c r="N7" s="12">
        <v>171000</v>
      </c>
      <c r="O7" s="16">
        <v>19000</v>
      </c>
      <c r="P7" s="16">
        <v>18084.57</v>
      </c>
      <c r="Q7" s="10">
        <v>44949</v>
      </c>
    </row>
    <row r="8" spans="1:17" ht="29" x14ac:dyDescent="0.35">
      <c r="A8" s="27">
        <v>6</v>
      </c>
      <c r="B8" s="1" t="s">
        <v>65</v>
      </c>
      <c r="C8" s="8" t="s">
        <v>66</v>
      </c>
      <c r="D8" s="8" t="s">
        <v>2</v>
      </c>
      <c r="E8" s="11" t="s">
        <v>67</v>
      </c>
      <c r="F8" s="13" t="s">
        <v>74</v>
      </c>
      <c r="G8" s="1" t="s">
        <v>71</v>
      </c>
      <c r="H8" s="1" t="s">
        <v>68</v>
      </c>
      <c r="I8" s="3">
        <v>48</v>
      </c>
      <c r="J8" s="3">
        <v>2</v>
      </c>
      <c r="K8" s="2" t="s">
        <v>70</v>
      </c>
      <c r="L8" s="8" t="s">
        <v>73</v>
      </c>
      <c r="M8" s="12">
        <f t="shared" si="0"/>
        <v>99946</v>
      </c>
      <c r="N8" s="12">
        <v>79956.800000000003</v>
      </c>
      <c r="O8" s="16">
        <v>19989.2</v>
      </c>
      <c r="P8" s="16">
        <v>19989.2</v>
      </c>
      <c r="Q8" s="10">
        <v>44980</v>
      </c>
    </row>
    <row r="9" spans="1:17" ht="116" x14ac:dyDescent="0.35">
      <c r="A9" s="27">
        <v>7</v>
      </c>
      <c r="B9" s="1" t="s">
        <v>75</v>
      </c>
      <c r="C9" s="8" t="s">
        <v>76</v>
      </c>
      <c r="D9" s="8" t="s">
        <v>2</v>
      </c>
      <c r="E9" s="11" t="s">
        <v>77</v>
      </c>
      <c r="F9" s="1" t="s">
        <v>78</v>
      </c>
      <c r="G9" s="1" t="s">
        <v>79</v>
      </c>
      <c r="H9" s="2" t="s">
        <v>89</v>
      </c>
      <c r="I9" s="3">
        <v>21</v>
      </c>
      <c r="J9" s="3">
        <v>6.5</v>
      </c>
      <c r="K9" s="8" t="s">
        <v>87</v>
      </c>
      <c r="L9" s="8" t="s">
        <v>88</v>
      </c>
      <c r="M9" s="12">
        <f>SUM(N9+O9)</f>
        <v>141045</v>
      </c>
      <c r="N9" s="12">
        <v>98731.5</v>
      </c>
      <c r="O9" s="12">
        <v>42313.5</v>
      </c>
      <c r="P9" s="12"/>
      <c r="Q9" s="10">
        <v>45012</v>
      </c>
    </row>
    <row r="10" spans="1:17" ht="29" x14ac:dyDescent="0.35">
      <c r="A10" s="27">
        <v>8</v>
      </c>
      <c r="B10" s="1" t="s">
        <v>107</v>
      </c>
      <c r="C10" s="1" t="s">
        <v>103</v>
      </c>
      <c r="D10" s="1" t="s">
        <v>2</v>
      </c>
      <c r="E10" s="1">
        <v>13480620</v>
      </c>
      <c r="F10" s="1" t="s">
        <v>108</v>
      </c>
      <c r="G10" s="1" t="s">
        <v>109</v>
      </c>
      <c r="H10" s="1" t="s">
        <v>110</v>
      </c>
      <c r="I10" s="3">
        <v>3</v>
      </c>
      <c r="J10" s="3">
        <v>1</v>
      </c>
      <c r="K10" s="8" t="s">
        <v>111</v>
      </c>
      <c r="L10" s="8" t="s">
        <v>112</v>
      </c>
      <c r="M10" s="12">
        <f t="shared" si="0"/>
        <v>19646.09</v>
      </c>
      <c r="N10" s="12">
        <v>13752.27</v>
      </c>
      <c r="O10" s="12">
        <v>5893.82</v>
      </c>
      <c r="P10" s="1"/>
      <c r="Q10" s="10">
        <v>45035</v>
      </c>
    </row>
    <row r="11" spans="1:17" ht="29" x14ac:dyDescent="0.35">
      <c r="A11" s="27">
        <v>9</v>
      </c>
      <c r="B11" s="8" t="s">
        <v>107</v>
      </c>
      <c r="C11" s="1" t="s">
        <v>113</v>
      </c>
      <c r="D11" s="1" t="s">
        <v>2</v>
      </c>
      <c r="E11" s="1">
        <v>1351390</v>
      </c>
      <c r="F11" s="1" t="s">
        <v>114</v>
      </c>
      <c r="G11" s="1" t="s">
        <v>115</v>
      </c>
      <c r="H11" s="1" t="s">
        <v>116</v>
      </c>
      <c r="I11" s="3">
        <v>15</v>
      </c>
      <c r="J11" s="3">
        <v>4</v>
      </c>
      <c r="K11" s="8" t="s">
        <v>117</v>
      </c>
      <c r="L11" s="8" t="s">
        <v>118</v>
      </c>
      <c r="M11" s="12">
        <f t="shared" si="0"/>
        <v>99300</v>
      </c>
      <c r="N11" s="12">
        <v>79440</v>
      </c>
      <c r="O11" s="12">
        <v>19860</v>
      </c>
      <c r="P11" s="1"/>
      <c r="Q11" s="10"/>
    </row>
    <row r="12" spans="1:17" ht="29" x14ac:dyDescent="0.35">
      <c r="A12" s="27">
        <v>10</v>
      </c>
      <c r="B12" s="38" t="s">
        <v>125</v>
      </c>
      <c r="C12" s="4" t="s">
        <v>119</v>
      </c>
      <c r="D12" s="1" t="s">
        <v>2</v>
      </c>
      <c r="E12" s="3">
        <v>11419233</v>
      </c>
      <c r="F12" s="8" t="s">
        <v>120</v>
      </c>
      <c r="G12" s="19" t="s">
        <v>121</v>
      </c>
      <c r="H12" s="8" t="s">
        <v>122</v>
      </c>
      <c r="I12" s="3">
        <v>13</v>
      </c>
      <c r="J12" s="3">
        <v>1</v>
      </c>
      <c r="K12" s="8" t="s">
        <v>123</v>
      </c>
      <c r="L12" s="8" t="s">
        <v>124</v>
      </c>
      <c r="M12" s="12">
        <f t="shared" si="0"/>
        <v>79200</v>
      </c>
      <c r="N12" s="12">
        <v>63360</v>
      </c>
      <c r="O12" s="12">
        <v>15840</v>
      </c>
      <c r="P12" s="12"/>
      <c r="Q12" s="10">
        <v>45071</v>
      </c>
    </row>
    <row r="13" spans="1:17" ht="43.5" x14ac:dyDescent="0.35">
      <c r="A13" s="27">
        <v>11</v>
      </c>
      <c r="B13" s="39" t="s">
        <v>136</v>
      </c>
      <c r="C13" s="8" t="s">
        <v>126</v>
      </c>
      <c r="D13" s="1" t="s">
        <v>2</v>
      </c>
      <c r="E13" s="3">
        <v>13347189</v>
      </c>
      <c r="F13" s="8" t="s">
        <v>127</v>
      </c>
      <c r="G13" s="19" t="s">
        <v>128</v>
      </c>
      <c r="H13" s="8" t="s">
        <v>129</v>
      </c>
      <c r="I13" s="3">
        <v>5</v>
      </c>
      <c r="J13" s="3">
        <v>2</v>
      </c>
      <c r="K13" s="8" t="s">
        <v>131</v>
      </c>
      <c r="L13" s="8" t="s">
        <v>130</v>
      </c>
      <c r="M13" s="12">
        <f t="shared" si="0"/>
        <v>79506.98</v>
      </c>
      <c r="N13" s="12">
        <v>55654.89</v>
      </c>
      <c r="O13" s="12">
        <v>23852.09</v>
      </c>
      <c r="P13" s="12"/>
      <c r="Q13" s="10">
        <v>45098</v>
      </c>
    </row>
    <row r="14" spans="1:17" ht="29" x14ac:dyDescent="0.35">
      <c r="A14" s="27">
        <v>12</v>
      </c>
      <c r="B14" s="39" t="s">
        <v>137</v>
      </c>
      <c r="C14" s="8" t="s">
        <v>132</v>
      </c>
      <c r="D14" s="1" t="s">
        <v>2</v>
      </c>
      <c r="E14" s="40">
        <v>14172130</v>
      </c>
      <c r="F14" s="8" t="s">
        <v>133</v>
      </c>
      <c r="G14" s="19" t="s">
        <v>13</v>
      </c>
      <c r="H14" s="1" t="s">
        <v>134</v>
      </c>
      <c r="I14" s="3">
        <v>1</v>
      </c>
      <c r="J14" s="3">
        <v>5.5</v>
      </c>
      <c r="K14" s="8" t="s">
        <v>135</v>
      </c>
      <c r="L14" s="8" t="s">
        <v>138</v>
      </c>
      <c r="M14" s="12">
        <f t="shared" si="0"/>
        <v>29672.449999999997</v>
      </c>
      <c r="N14" s="12">
        <v>20770.71</v>
      </c>
      <c r="O14" s="12">
        <v>8901.74</v>
      </c>
      <c r="P14" s="12"/>
      <c r="Q14" s="10">
        <v>45120</v>
      </c>
    </row>
    <row r="15" spans="1:17" x14ac:dyDescent="0.35">
      <c r="A15" s="27"/>
      <c r="B15" s="1"/>
      <c r="C15" s="8"/>
      <c r="D15" s="1"/>
      <c r="E15" s="3"/>
      <c r="F15" s="8"/>
      <c r="G15" s="19"/>
      <c r="H15" s="1"/>
      <c r="I15" s="3"/>
      <c r="J15" s="3"/>
      <c r="K15" s="8"/>
      <c r="L15" s="8"/>
      <c r="M15" s="12"/>
      <c r="N15" s="12"/>
      <c r="O15" s="12"/>
      <c r="P15" s="12"/>
      <c r="Q15" s="10"/>
    </row>
    <row r="16" spans="1:17" x14ac:dyDescent="0.35">
      <c r="A16" s="27"/>
      <c r="B16" s="1"/>
      <c r="C16" s="8"/>
      <c r="D16" s="1"/>
      <c r="E16" s="1"/>
      <c r="F16" s="8"/>
      <c r="G16" s="19"/>
      <c r="H16" s="1"/>
      <c r="I16" s="3"/>
      <c r="J16" s="3"/>
      <c r="K16" s="8"/>
      <c r="L16" s="8"/>
      <c r="M16" s="12"/>
      <c r="N16" s="12"/>
      <c r="O16" s="12"/>
      <c r="P16" s="12"/>
      <c r="Q16" s="10"/>
    </row>
    <row r="17" spans="1:17" ht="15.5" x14ac:dyDescent="0.35">
      <c r="A17" s="28"/>
      <c r="B17" s="28"/>
      <c r="C17" s="29"/>
      <c r="D17" s="28"/>
      <c r="E17" s="28"/>
      <c r="F17" s="28"/>
      <c r="G17" s="32"/>
      <c r="H17" s="28"/>
      <c r="I17" s="28"/>
      <c r="J17" s="30">
        <f>SUM(J3:J14)</f>
        <v>39</v>
      </c>
      <c r="K17" s="28"/>
      <c r="L17" s="31"/>
      <c r="M17" s="33">
        <f>SUM(N17:O17)</f>
        <v>1105878.6200000001</v>
      </c>
      <c r="N17" s="34">
        <f>SUM(N3:N14)</f>
        <v>870142.26</v>
      </c>
      <c r="O17" s="34">
        <f>SUM(O3:O15)</f>
        <v>235736.36</v>
      </c>
      <c r="P17" s="34">
        <f>SUM(P3:P13)</f>
        <v>89182.01</v>
      </c>
      <c r="Q17" s="28"/>
    </row>
    <row r="21" spans="1:17" x14ac:dyDescent="0.35">
      <c r="F21" s="5"/>
      <c r="G21" s="5"/>
      <c r="H21" s="5"/>
      <c r="I21" s="5"/>
      <c r="J21" s="6"/>
      <c r="K21" s="5"/>
      <c r="L21" s="7"/>
      <c r="M21" s="18"/>
    </row>
  </sheetData>
  <mergeCells count="1">
    <mergeCell ref="B1:Q1"/>
  </mergeCells>
  <dataValidations count="2">
    <dataValidation type="list" allowBlank="1" showInputMessage="1" showErrorMessage="1" sqref="W2" xr:uid="{00000000-0002-0000-0000-000000000000}">
      <formula1>$W$3:$W$5</formula1>
    </dataValidation>
    <dataValidation type="list" allowBlank="1" showInputMessage="1" showErrorMessage="1" sqref="T2" xr:uid="{00000000-0002-0000-0000-000001000000}">
      <formula1>#REF!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showGridLines="0" tabSelected="1" zoomScale="120" zoomScaleNormal="120" workbookViewId="0">
      <selection activeCell="E16" sqref="E16"/>
    </sheetView>
  </sheetViews>
  <sheetFormatPr defaultRowHeight="14.5" x14ac:dyDescent="0.35"/>
  <cols>
    <col min="1" max="1" width="11.26953125" bestFit="1" customWidth="1"/>
    <col min="2" max="2" width="12.54296875" bestFit="1" customWidth="1"/>
    <col min="3" max="3" width="11.26953125" customWidth="1"/>
    <col min="4" max="4" width="20.7265625" customWidth="1"/>
    <col min="5" max="5" width="17" customWidth="1"/>
    <col min="6" max="6" width="19.453125" bestFit="1" customWidth="1"/>
    <col min="7" max="7" width="13.54296875" bestFit="1" customWidth="1"/>
    <col min="8" max="8" width="12" bestFit="1" customWidth="1"/>
    <col min="9" max="9" width="13.81640625" customWidth="1"/>
  </cols>
  <sheetData>
    <row r="1" spans="1:9" ht="18.5" x14ac:dyDescent="0.45">
      <c r="D1" s="48" t="s">
        <v>94</v>
      </c>
      <c r="E1" s="48"/>
      <c r="F1" s="48"/>
      <c r="G1" s="48"/>
      <c r="H1" s="48"/>
    </row>
    <row r="2" spans="1:9" x14ac:dyDescent="0.35">
      <c r="A2" s="22"/>
      <c r="B2" s="23" t="s">
        <v>101</v>
      </c>
      <c r="C2" s="23" t="s">
        <v>100</v>
      </c>
      <c r="D2" s="23" t="s">
        <v>95</v>
      </c>
      <c r="E2" s="23" t="s">
        <v>96</v>
      </c>
      <c r="F2" s="23" t="s">
        <v>97</v>
      </c>
      <c r="G2" s="23" t="s">
        <v>98</v>
      </c>
      <c r="H2" s="23" t="s">
        <v>99</v>
      </c>
      <c r="I2" s="23" t="s">
        <v>102</v>
      </c>
    </row>
    <row r="3" spans="1:9" x14ac:dyDescent="0.35">
      <c r="A3" s="20" t="s">
        <v>105</v>
      </c>
      <c r="B3" s="27">
        <v>55</v>
      </c>
      <c r="C3" s="37">
        <v>15</v>
      </c>
      <c r="D3" s="3">
        <v>12</v>
      </c>
      <c r="E3" s="21">
        <f>Keighley!M17</f>
        <v>1105878.6200000001</v>
      </c>
      <c r="F3" s="21">
        <f>Keighley!N17</f>
        <v>870142.26</v>
      </c>
      <c r="G3" s="35">
        <f>Keighley!O17</f>
        <v>235736.36</v>
      </c>
      <c r="H3" s="3">
        <f>Keighley!J17</f>
        <v>39</v>
      </c>
      <c r="I3" s="36">
        <f>Keighley!P17</f>
        <v>89182.01</v>
      </c>
    </row>
    <row r="4" spans="1:9" x14ac:dyDescent="0.35">
      <c r="A4" s="20" t="s">
        <v>106</v>
      </c>
      <c r="B4" s="27">
        <v>32</v>
      </c>
      <c r="C4" s="37">
        <v>10</v>
      </c>
      <c r="D4" s="3">
        <v>8</v>
      </c>
      <c r="E4" s="21">
        <f>Shipley!M15</f>
        <v>368394.58999999997</v>
      </c>
      <c r="F4" s="21">
        <f>Shipley!N15</f>
        <v>266962.11</v>
      </c>
      <c r="G4" s="35">
        <f>Shipley!O15</f>
        <v>101432.48</v>
      </c>
      <c r="H4" s="3">
        <f>Shipley!J15</f>
        <v>14</v>
      </c>
      <c r="I4" s="36">
        <f>Shipley!P15</f>
        <v>2985</v>
      </c>
    </row>
  </sheetData>
  <mergeCells count="1">
    <mergeCell ref="D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showGridLines="0" zoomScaleNormal="100" workbookViewId="0">
      <pane ySplit="2" topLeftCell="A3" activePane="bottomLeft" state="frozen"/>
      <selection pane="bottomLeft" activeCell="H16" sqref="H16"/>
    </sheetView>
  </sheetViews>
  <sheetFormatPr defaultRowHeight="14.5" x14ac:dyDescent="0.35"/>
  <cols>
    <col min="1" max="1" width="9.1796875" customWidth="1"/>
    <col min="2" max="2" width="11.1796875" customWidth="1"/>
    <col min="3" max="3" width="19.7265625" customWidth="1"/>
    <col min="4" max="4" width="10.26953125" customWidth="1"/>
    <col min="5" max="5" width="13.26953125" customWidth="1"/>
    <col min="6" max="6" width="25.26953125" bestFit="1" customWidth="1"/>
    <col min="7" max="7" width="11.7265625" customWidth="1"/>
    <col min="8" max="8" width="25.81640625" bestFit="1" customWidth="1"/>
    <col min="9" max="9" width="11.7265625" customWidth="1"/>
    <col min="10" max="10" width="11.81640625" customWidth="1"/>
    <col min="11" max="11" width="20.26953125" customWidth="1"/>
    <col min="12" max="12" width="20.7265625" customWidth="1"/>
    <col min="13" max="13" width="14.7265625" customWidth="1"/>
    <col min="14" max="14" width="15.453125" customWidth="1"/>
    <col min="15" max="16" width="14.7265625" customWidth="1"/>
    <col min="17" max="17" width="12" customWidth="1"/>
  </cols>
  <sheetData>
    <row r="1" spans="1:17" ht="41.25" customHeight="1" x14ac:dyDescent="0.35">
      <c r="B1" s="47" t="s">
        <v>93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58" x14ac:dyDescent="0.3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104</v>
      </c>
      <c r="L2" s="24" t="s">
        <v>16</v>
      </c>
      <c r="M2" s="26" t="s">
        <v>17</v>
      </c>
      <c r="N2" s="26" t="s">
        <v>18</v>
      </c>
      <c r="O2" s="26" t="s">
        <v>21</v>
      </c>
      <c r="P2" s="26" t="s">
        <v>102</v>
      </c>
      <c r="Q2" s="24" t="s">
        <v>25</v>
      </c>
    </row>
    <row r="3" spans="1:17" ht="58" x14ac:dyDescent="0.35">
      <c r="A3" s="3">
        <v>1</v>
      </c>
      <c r="B3" s="1" t="s">
        <v>41</v>
      </c>
      <c r="C3" s="8" t="s">
        <v>35</v>
      </c>
      <c r="D3" s="1" t="s">
        <v>2</v>
      </c>
      <c r="E3" s="3">
        <v>9338252</v>
      </c>
      <c r="F3" s="13" t="s">
        <v>48</v>
      </c>
      <c r="G3" s="1" t="s">
        <v>47</v>
      </c>
      <c r="H3" s="8" t="s">
        <v>42</v>
      </c>
      <c r="I3" s="3">
        <v>5</v>
      </c>
      <c r="J3" s="3">
        <v>2</v>
      </c>
      <c r="K3" s="8" t="s">
        <v>49</v>
      </c>
      <c r="L3" s="8" t="s">
        <v>43</v>
      </c>
      <c r="M3" s="12">
        <f t="shared" ref="M3:M8" si="0">SUM(N3+O3)</f>
        <v>44083.59</v>
      </c>
      <c r="N3" s="12">
        <v>30858.51</v>
      </c>
      <c r="O3" s="16">
        <v>13225.08</v>
      </c>
      <c r="P3" s="16"/>
      <c r="Q3" s="10">
        <v>44915</v>
      </c>
    </row>
    <row r="4" spans="1:17" ht="58" x14ac:dyDescent="0.35">
      <c r="A4" s="27">
        <v>2</v>
      </c>
      <c r="B4" s="1" t="s">
        <v>50</v>
      </c>
      <c r="C4" s="8" t="s">
        <v>51</v>
      </c>
      <c r="D4" s="1" t="s">
        <v>2</v>
      </c>
      <c r="E4" s="11" t="s">
        <v>52</v>
      </c>
      <c r="F4" s="8" t="s">
        <v>56</v>
      </c>
      <c r="G4" s="1" t="s">
        <v>57</v>
      </c>
      <c r="H4" s="2" t="s">
        <v>53</v>
      </c>
      <c r="I4" s="11" t="s">
        <v>54</v>
      </c>
      <c r="J4" s="3">
        <v>1</v>
      </c>
      <c r="K4" s="2" t="s">
        <v>69</v>
      </c>
      <c r="L4" s="8" t="s">
        <v>55</v>
      </c>
      <c r="M4" s="12">
        <f t="shared" si="0"/>
        <v>9950</v>
      </c>
      <c r="N4" s="12">
        <v>6965</v>
      </c>
      <c r="O4" s="16">
        <v>2985</v>
      </c>
      <c r="P4" s="16">
        <v>2985</v>
      </c>
      <c r="Q4" s="10">
        <v>44949</v>
      </c>
    </row>
    <row r="5" spans="1:17" ht="58" x14ac:dyDescent="0.35">
      <c r="A5" s="27">
        <v>3</v>
      </c>
      <c r="B5" s="1" t="s">
        <v>80</v>
      </c>
      <c r="C5" s="8" t="s">
        <v>81</v>
      </c>
      <c r="D5" s="1" t="s">
        <v>2</v>
      </c>
      <c r="E5" s="3">
        <v>1253903</v>
      </c>
      <c r="F5" s="8" t="s">
        <v>85</v>
      </c>
      <c r="G5" s="19" t="s">
        <v>86</v>
      </c>
      <c r="H5" s="1" t="s">
        <v>82</v>
      </c>
      <c r="I5" s="3">
        <v>7</v>
      </c>
      <c r="J5" s="3">
        <v>1</v>
      </c>
      <c r="K5" s="8" t="s">
        <v>84</v>
      </c>
      <c r="L5" s="8" t="s">
        <v>83</v>
      </c>
      <c r="M5" s="12">
        <f t="shared" si="0"/>
        <v>101758</v>
      </c>
      <c r="N5" s="12">
        <v>71231</v>
      </c>
      <c r="O5" s="12">
        <v>30527</v>
      </c>
      <c r="P5" s="12"/>
      <c r="Q5" s="10">
        <v>45012</v>
      </c>
    </row>
    <row r="6" spans="1:17" ht="58" x14ac:dyDescent="0.35">
      <c r="A6" s="27">
        <v>4</v>
      </c>
      <c r="B6" s="1" t="s">
        <v>139</v>
      </c>
      <c r="C6" s="1" t="s">
        <v>140</v>
      </c>
      <c r="D6" s="1" t="s">
        <v>2</v>
      </c>
      <c r="E6" s="11" t="s">
        <v>141</v>
      </c>
      <c r="F6" s="8" t="s">
        <v>143</v>
      </c>
      <c r="G6" s="1" t="s">
        <v>144</v>
      </c>
      <c r="H6" s="8" t="s">
        <v>142</v>
      </c>
      <c r="I6" s="3">
        <v>9</v>
      </c>
      <c r="J6" s="3">
        <v>5</v>
      </c>
      <c r="K6" s="8" t="s">
        <v>146</v>
      </c>
      <c r="L6" s="8" t="s">
        <v>145</v>
      </c>
      <c r="M6" s="12">
        <f t="shared" si="0"/>
        <v>115270</v>
      </c>
      <c r="N6" s="12">
        <v>80689</v>
      </c>
      <c r="O6" s="41">
        <v>34581</v>
      </c>
      <c r="P6" s="12"/>
      <c r="Q6" s="10">
        <v>45120</v>
      </c>
    </row>
    <row r="7" spans="1:17" ht="39" customHeight="1" x14ac:dyDescent="0.35">
      <c r="A7" s="27">
        <v>5</v>
      </c>
      <c r="B7" s="1" t="s">
        <v>151</v>
      </c>
      <c r="C7" s="8" t="s">
        <v>147</v>
      </c>
      <c r="D7" s="1" t="s">
        <v>149</v>
      </c>
      <c r="E7" s="3" t="s">
        <v>161</v>
      </c>
      <c r="F7" s="13" t="s">
        <v>158</v>
      </c>
      <c r="G7" s="1" t="s">
        <v>160</v>
      </c>
      <c r="H7" s="8" t="s">
        <v>152</v>
      </c>
      <c r="I7" s="3">
        <v>1</v>
      </c>
      <c r="J7" s="3">
        <v>0</v>
      </c>
      <c r="K7" s="8" t="s">
        <v>84</v>
      </c>
      <c r="L7" s="8" t="s">
        <v>159</v>
      </c>
      <c r="M7" s="12">
        <f t="shared" si="0"/>
        <v>6478</v>
      </c>
      <c r="N7" s="12">
        <v>4534.6000000000004</v>
      </c>
      <c r="O7" s="16">
        <v>1943.4</v>
      </c>
      <c r="P7" s="16"/>
      <c r="Q7" s="10">
        <v>45154</v>
      </c>
    </row>
    <row r="8" spans="1:17" ht="43.5" x14ac:dyDescent="0.35">
      <c r="A8" s="27">
        <v>6</v>
      </c>
      <c r="B8" s="1" t="s">
        <v>150</v>
      </c>
      <c r="C8" s="8" t="s">
        <v>148</v>
      </c>
      <c r="D8" s="1" t="s">
        <v>2</v>
      </c>
      <c r="E8" s="45">
        <v>1315306</v>
      </c>
      <c r="F8" s="44" t="s">
        <v>156</v>
      </c>
      <c r="G8" s="1" t="s">
        <v>157</v>
      </c>
      <c r="H8" s="2" t="s">
        <v>153</v>
      </c>
      <c r="I8" s="11" t="s">
        <v>155</v>
      </c>
      <c r="J8" s="3">
        <v>5</v>
      </c>
      <c r="K8" s="8" t="s">
        <v>146</v>
      </c>
      <c r="L8" s="2" t="s">
        <v>154</v>
      </c>
      <c r="M8" s="12">
        <f t="shared" si="0"/>
        <v>90855</v>
      </c>
      <c r="N8" s="12">
        <v>72684</v>
      </c>
      <c r="O8" s="16">
        <v>18171</v>
      </c>
      <c r="P8" s="16"/>
      <c r="Q8" s="10">
        <v>45154</v>
      </c>
    </row>
    <row r="9" spans="1:17" x14ac:dyDescent="0.35">
      <c r="A9" s="27"/>
      <c r="B9" s="1"/>
      <c r="C9" s="8"/>
      <c r="D9" s="8"/>
      <c r="E9" s="11"/>
      <c r="F9" s="43"/>
      <c r="G9" s="1"/>
      <c r="H9" s="2"/>
      <c r="I9" s="3"/>
      <c r="J9" s="3"/>
      <c r="K9" s="8"/>
      <c r="L9" s="8"/>
      <c r="M9" s="12"/>
      <c r="N9" s="12"/>
      <c r="O9" s="16"/>
      <c r="P9" s="16"/>
      <c r="Q9" s="10"/>
    </row>
    <row r="10" spans="1:17" x14ac:dyDescent="0.35">
      <c r="A10" s="27"/>
      <c r="B10" s="1"/>
      <c r="C10" s="8"/>
      <c r="D10" s="8"/>
      <c r="E10" s="11"/>
      <c r="F10" s="46"/>
      <c r="G10" s="1"/>
      <c r="H10" s="1"/>
      <c r="I10" s="3"/>
      <c r="J10" s="3"/>
      <c r="K10" s="2"/>
      <c r="L10" s="8"/>
      <c r="M10" s="12"/>
      <c r="N10" s="12"/>
      <c r="O10" s="16"/>
      <c r="P10" s="16"/>
      <c r="Q10" s="10"/>
    </row>
    <row r="11" spans="1:17" x14ac:dyDescent="0.35">
      <c r="A11" s="27"/>
      <c r="B11" s="1"/>
      <c r="C11" s="8"/>
      <c r="D11" s="8"/>
      <c r="E11" s="11"/>
      <c r="F11" s="1"/>
      <c r="G11" s="1"/>
      <c r="H11" s="2"/>
      <c r="I11" s="3"/>
      <c r="J11" s="3"/>
      <c r="K11" s="8"/>
      <c r="L11" s="8"/>
      <c r="M11" s="12"/>
      <c r="N11" s="12"/>
      <c r="O11" s="12"/>
      <c r="P11" s="12"/>
      <c r="Q11" s="10"/>
    </row>
    <row r="12" spans="1:17" x14ac:dyDescent="0.35">
      <c r="A12" s="27"/>
      <c r="B12" s="1"/>
      <c r="C12" s="8"/>
      <c r="D12" s="1"/>
      <c r="E12" s="3"/>
      <c r="F12" s="8"/>
      <c r="G12" s="19"/>
      <c r="H12" s="1"/>
      <c r="I12" s="3"/>
      <c r="J12" s="3"/>
      <c r="K12" s="8"/>
      <c r="L12" s="8"/>
      <c r="M12" s="12"/>
      <c r="N12" s="12"/>
      <c r="O12" s="12"/>
      <c r="P12" s="12"/>
      <c r="Q12" s="10"/>
    </row>
    <row r="13" spans="1:17" x14ac:dyDescent="0.35">
      <c r="A13" s="27"/>
      <c r="B13" s="1"/>
      <c r="C13" s="35"/>
      <c r="D13" s="1"/>
      <c r="E13" s="1"/>
      <c r="F13" s="8"/>
      <c r="G13" s="19"/>
      <c r="H13" s="1"/>
      <c r="I13" s="3"/>
      <c r="J13" s="3"/>
      <c r="K13" s="8"/>
      <c r="L13" s="8"/>
      <c r="M13" s="12"/>
      <c r="N13" s="12"/>
      <c r="O13" s="12"/>
      <c r="P13" s="12"/>
      <c r="Q13" s="10"/>
    </row>
    <row r="14" spans="1:17" x14ac:dyDescent="0.35">
      <c r="A14" s="27"/>
      <c r="B14" s="1"/>
      <c r="C14" s="35"/>
      <c r="D14" s="1"/>
      <c r="E14" s="1"/>
      <c r="F14" s="8"/>
      <c r="G14" s="19"/>
      <c r="H14" s="1"/>
      <c r="I14" s="3"/>
      <c r="J14" s="3"/>
      <c r="K14" s="8"/>
      <c r="L14" s="8"/>
      <c r="M14" s="12"/>
      <c r="N14" s="12"/>
      <c r="O14" s="12"/>
      <c r="P14" s="12"/>
      <c r="Q14" s="10"/>
    </row>
    <row r="15" spans="1:17" ht="15.5" x14ac:dyDescent="0.35">
      <c r="A15" s="30"/>
      <c r="B15" s="28"/>
      <c r="C15" s="42"/>
      <c r="D15" s="28"/>
      <c r="E15" s="28"/>
      <c r="F15" s="28"/>
      <c r="G15" s="32"/>
      <c r="H15" s="28"/>
      <c r="I15" s="28"/>
      <c r="J15" s="30">
        <f>SUM(J3:J12)</f>
        <v>14</v>
      </c>
      <c r="K15" s="28"/>
      <c r="L15" s="31"/>
      <c r="M15" s="33">
        <f>SUM(M3:M12)</f>
        <v>368394.58999999997</v>
      </c>
      <c r="N15" s="34">
        <f>SUM(N3:N12)</f>
        <v>266962.11</v>
      </c>
      <c r="O15" s="34">
        <f>SUM(O3:O12)</f>
        <v>101432.48</v>
      </c>
      <c r="P15" s="34">
        <f>SUM(P3:P11)</f>
        <v>2985</v>
      </c>
      <c r="Q15" s="28"/>
    </row>
  </sheetData>
  <mergeCells count="1">
    <mergeCell ref="B1:Q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Summary</vt:lpstr>
      <vt:lpstr>Shipley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Ravinder Panesar</cp:lastModifiedBy>
  <cp:lastPrinted>2023-06-30T14:26:08Z</cp:lastPrinted>
  <dcterms:created xsi:type="dcterms:W3CDTF">2022-12-07T11:30:58Z</dcterms:created>
  <dcterms:modified xsi:type="dcterms:W3CDTF">2023-08-31T08:44:47Z</dcterms:modified>
</cp:coreProperties>
</file>