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00" windowHeight="11640" tabRatio="820" activeTab="1"/>
  </bookViews>
  <sheets>
    <sheet name="Inpatient Projections by TCP" sheetId="1" r:id="rId1"/>
    <sheet name="Bradford" sheetId="2" r:id="rId2"/>
  </sheets>
  <definedNames/>
  <calcPr fullCalcOnLoad="1"/>
</workbook>
</file>

<file path=xl/sharedStrings.xml><?xml version="1.0" encoding="utf-8"?>
<sst xmlns="http://schemas.openxmlformats.org/spreadsheetml/2006/main" count="88" uniqueCount="65">
  <si>
    <t>NHS England commissioned patients - total of bed types</t>
  </si>
  <si>
    <t>High secure forensic beds</t>
  </si>
  <si>
    <t>Medium secure forensic beds</t>
  </si>
  <si>
    <t>Low secure forensic beds</t>
  </si>
  <si>
    <t>CAMHS</t>
  </si>
  <si>
    <t>Total number of inpatients: 31/12/2015</t>
  </si>
  <si>
    <t>Projected total number of inpatients: 31/03/2016      (from LD Patient Projections tab)</t>
  </si>
  <si>
    <r>
      <t xml:space="preserve">Number inpatient for </t>
    </r>
    <r>
      <rPr>
        <b/>
        <sz val="10"/>
        <rFont val="Calibri"/>
        <family val="2"/>
      </rPr>
      <t>less</t>
    </r>
    <r>
      <rPr>
        <sz val="10"/>
        <rFont val="Calibri"/>
        <family val="2"/>
      </rPr>
      <t xml:space="preserve"> than 5 years as at 01/04/16</t>
    </r>
  </si>
  <si>
    <r>
      <t xml:space="preserve">Number inpatient for </t>
    </r>
    <r>
      <rPr>
        <b/>
        <sz val="10"/>
        <rFont val="Calibri"/>
        <family val="2"/>
      </rPr>
      <t>more</t>
    </r>
    <r>
      <rPr>
        <sz val="10"/>
        <rFont val="Calibri"/>
        <family val="2"/>
      </rPr>
      <t xml:space="preserve"> than 5 years as at 01/04/16</t>
    </r>
  </si>
  <si>
    <t>Average cost per bed day (£)</t>
  </si>
  <si>
    <t>Estimated bed days during 2015/16 (calculated from inpatient figures)</t>
  </si>
  <si>
    <r>
      <t xml:space="preserve">Bed days during 2015/16 - </t>
    </r>
    <r>
      <rPr>
        <sz val="10"/>
        <color indexed="10"/>
        <rFont val="Calibri"/>
        <family val="2"/>
      </rPr>
      <t>Prefilled with estimated bed-days, please overwrite with best estimate</t>
    </r>
  </si>
  <si>
    <r>
      <t xml:space="preserve">Annual cost </t>
    </r>
    <r>
      <rPr>
        <b/>
        <sz val="10"/>
        <color indexed="8"/>
        <rFont val="Calibri"/>
        <family val="2"/>
      </rPr>
      <t>(£)</t>
    </r>
  </si>
  <si>
    <t>Projected total number of inpatients: 31/03/2017      (from LD Patient Projections tab)</t>
  </si>
  <si>
    <t>Estimated bed days during 2016/17 (calculated from inpatient figures)</t>
  </si>
  <si>
    <r>
      <t>Bed days during 2016/17 -</t>
    </r>
    <r>
      <rPr>
        <sz val="10"/>
        <color indexed="10"/>
        <rFont val="Calibri"/>
        <family val="2"/>
      </rPr>
      <t xml:space="preserve"> Prefilled with estimated bed-days, please overwrite with best estimate</t>
    </r>
  </si>
  <si>
    <t>Projected total number of inpatients: 31/03/2018      (from LD Patient Projections tab)</t>
  </si>
  <si>
    <t>Estimated bed days during 2017/18 (calculated from inpatient figures)</t>
  </si>
  <si>
    <r>
      <t xml:space="preserve">Bed days during 2017/18 - </t>
    </r>
    <r>
      <rPr>
        <sz val="10"/>
        <color indexed="10"/>
        <rFont val="Calibri"/>
        <family val="2"/>
      </rPr>
      <t>Prefilled with estimated bed-days, please overwrite with best estimate</t>
    </r>
  </si>
  <si>
    <t>Projected total number of inpatients: 31/03/2019      (from LD Patient Projections tab)</t>
  </si>
  <si>
    <t>Estimated bed days during 2018/19 (calculated from inpatient figures)</t>
  </si>
  <si>
    <r>
      <t xml:space="preserve">Bed days during 2018/19 - </t>
    </r>
    <r>
      <rPr>
        <sz val="10"/>
        <color indexed="10"/>
        <rFont val="Calibri"/>
        <family val="2"/>
      </rPr>
      <t>Prefilled with estimated bed-days, please overwrite with best estimate</t>
    </r>
  </si>
  <si>
    <t>Year 0 (2015/16)</t>
  </si>
  <si>
    <t>Year 1 (2016/17)</t>
  </si>
  <si>
    <t>Year 2 (2017/18)</t>
  </si>
  <si>
    <t>Year 3 (2018/19)</t>
  </si>
  <si>
    <t>as at 31/03/16</t>
  </si>
  <si>
    <t>as at 30/06/16</t>
  </si>
  <si>
    <t>as at 30/09/16</t>
  </si>
  <si>
    <t>as at 31/12/16</t>
  </si>
  <si>
    <t>as at 31/03/17</t>
  </si>
  <si>
    <t>as at 30/06/17</t>
  </si>
  <si>
    <t>as at 30/09/17</t>
  </si>
  <si>
    <t>as at 31/12/17</t>
  </si>
  <si>
    <t>as at 31/03/18</t>
  </si>
  <si>
    <t>as at 30/06/18</t>
  </si>
  <si>
    <t>as at 30/09/18</t>
  </si>
  <si>
    <t>as at 31/12/18</t>
  </si>
  <si>
    <t>as at 31/03/19</t>
  </si>
  <si>
    <t>1. INPATIENT PROVISION &amp; UTILISATION</t>
  </si>
  <si>
    <t>* If figure in column F is highlighted red, the sum of the no.of inpatients with a length of stay greater than (column G) and lower (Column H) than 5 years does not equal the total number of patients.</t>
  </si>
  <si>
    <t>2015/16 (current state)</t>
  </si>
  <si>
    <t>2016/17 (Year 1)</t>
  </si>
  <si>
    <t>2017/18 (Year 2)</t>
  </si>
  <si>
    <t>2018/19 (Year 3)</t>
  </si>
  <si>
    <t>Inpatients originating from TCP population</t>
  </si>
  <si>
    <t>Latest position (as at 31/12/2015)</t>
  </si>
  <si>
    <t>Forecast at year end 2015/16 (as at 31/03/2016)</t>
  </si>
  <si>
    <t>Costs</t>
  </si>
  <si>
    <t>Number of inpatients</t>
  </si>
  <si>
    <t>BRADFORD</t>
  </si>
  <si>
    <t>Transforming Care Partnership Learning Disability Inpatient Projections (including all patients originating from within the TCP, NHS England-commissioned)</t>
  </si>
  <si>
    <t>All inpatients originating from TCP population (NHS England commissioned)</t>
  </si>
  <si>
    <t>NHS Bradford Districts CCG</t>
  </si>
  <si>
    <t>NHS Bradford City CCG</t>
  </si>
  <si>
    <t>NHS Bradford Districts CCG
NHS England Specialised Commissioned patients</t>
  </si>
  <si>
    <t>NHS Bradford City CCG
NHS England Specialised Commissioned patients</t>
  </si>
  <si>
    <t>NHS England commissioned inpatients by TCP</t>
  </si>
  <si>
    <t>Bradford TOTAL</t>
  </si>
  <si>
    <t>Other NHS England commissioned beds (extraordinary packages of care)</t>
  </si>
  <si>
    <t>NHS Airedale, Wharfedale and Craven CCG
NHS England Specialised Commissioned patients</t>
  </si>
  <si>
    <t>NHS Bradford Districts CCG; NHS Bradford City CCG; NHS Airedale, Wharfedale and Craven CCG</t>
  </si>
  <si>
    <t>NHS Airedale, Wharfedale and Craven CCG</t>
  </si>
  <si>
    <t>FOOTNOTES ON SPEC COMM DATA</t>
  </si>
  <si>
    <t xml:space="preserve">1. CAMHS trajectories for 3 yrs – please refer to specialised commissioning narrative document embedded in plan to describe how the CAMHS trajectories have been calculated in line with the 19 Y&amp;H LTPs and needs assessment and capacity planning for Y&amp;H population. Appreciate that may look a little strange individually for each CCG and TCP – particularly where a CCG has not accessed a bed since December 2015. However the overall number of patients across Y&amp;H we anticipate to be 7 and the number of beds we would plan for would be 7 based on the last 2 yrs activity data. Use of these beds may vary across CCGs. 
2. Average bed day prices
    - All prices inclusive of CQUIN at 2.5%
    - High secure bed day prices have been provided by high secure commissioner in East Mids where high secure beds are provided at Rampton
    - Medium and Low secure beds have been calculated based on adult secure LD beds commissioned in Y&amp;H 
    - CAMHS beds have been calculated based on national benchmarking work for LD CAMHS beds
    - Extraordinary packages of care (EPCs) in CAMHS T4 or adult secure – these calculations are based on an average of cost of current placements, appreciate these are variable dependent on individual cases.
    - For the overall average bed day price, a simple average across high, medium, low and CAMHS has been used. This excludes EPCs.
    - Please be aware that the lines shaded green and white are calculating the price of bed days based on the average bed day price for a specific bed type and not the average across all of adult secure and CAMHS, so the sub-total of these figures will not reconcile to the financial value in the lines shaded yellow and white with bold text.
    - The same overall average bed day price has been used for each year because as yet we have not confirmed contract values for 16/17 and longer term than this we expect a procurement to take place nationally for adult secure and CAMHS T4. This will obviously influence prices.
3. Number of bed days in column N: the bed days for this year (2015/16) have not been calculated per patient and therefore we are relying on the formula provided by the national team in column M to calculate an estimate, which has an impact on the associated price (column O). Rather than change the formula to something more reflective of the team's understanding of the bed day number and cost, we have kept the national team calculation in place: if the CCG-commissioned patients are also calculated using this formula rather than separately then the two figures will at least be consistent in approach.
4. For columns H &amp; I this information will follow as takes more time to pull off for out of area patients, where we don’t have case management responsibilities currently – we will attempt to have this information with you by 04/02/16. This will be sent by CCG.
5. Patient projections for Years 1, 2 and 3 have been broken down by CCG but not into the three types of bed for Adult Secure. The breakdown included in the green shaded boxes is only to highlight the separately calculated projections for CAMHS and EPoC patients, and therefore these figures do not total the full projection figure on the Provision &amp; Utilisation tab after 2015/16.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</si>
</sst>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s>
  <fonts count="41">
    <font>
      <sz val="11"/>
      <color indexed="8"/>
      <name val="Arial"/>
      <family val="2"/>
    </font>
    <font>
      <sz val="11"/>
      <color indexed="8"/>
      <name val="Calibri"/>
      <family val="2"/>
    </font>
    <font>
      <sz val="10"/>
      <color indexed="8"/>
      <name val="Calibri"/>
      <family val="2"/>
    </font>
    <font>
      <b/>
      <sz val="11"/>
      <color indexed="8"/>
      <name val="Calibri"/>
      <family val="2"/>
    </font>
    <font>
      <b/>
      <sz val="10"/>
      <color indexed="8"/>
      <name val="Calibri"/>
      <family val="2"/>
    </font>
    <font>
      <sz val="10"/>
      <color indexed="9"/>
      <name val="Calibri"/>
      <family val="2"/>
    </font>
    <font>
      <b/>
      <sz val="10"/>
      <color indexed="23"/>
      <name val="Calibri"/>
      <family val="2"/>
    </font>
    <font>
      <sz val="10"/>
      <color indexed="23"/>
      <name val="Calibri"/>
      <family val="2"/>
    </font>
    <font>
      <sz val="11"/>
      <color indexed="23"/>
      <name val="Calibri"/>
      <family val="2"/>
    </font>
    <font>
      <i/>
      <sz val="10"/>
      <color indexed="8"/>
      <name val="Calibri"/>
      <family val="2"/>
    </font>
    <font>
      <i/>
      <sz val="10"/>
      <color indexed="23"/>
      <name val="Calibri"/>
      <family val="2"/>
    </font>
    <font>
      <b/>
      <sz val="11"/>
      <color indexed="10"/>
      <name val="Calibri"/>
      <family val="2"/>
    </font>
    <font>
      <sz val="10"/>
      <name val="Calibri"/>
      <family val="2"/>
    </font>
    <font>
      <b/>
      <sz val="10"/>
      <name val="Calibri"/>
      <family val="2"/>
    </font>
    <font>
      <sz val="10"/>
      <color indexed="10"/>
      <name val="Calibri"/>
      <family val="2"/>
    </font>
    <font>
      <b/>
      <sz val="11"/>
      <color indexed="8"/>
      <name val="Arial"/>
      <family val="2"/>
    </font>
    <font>
      <b/>
      <sz val="14"/>
      <color indexed="8"/>
      <name val="Calibri"/>
      <family val="2"/>
    </font>
    <font>
      <b/>
      <sz val="12"/>
      <name val="Calibri"/>
      <family val="2"/>
    </font>
    <font>
      <b/>
      <i/>
      <sz val="10"/>
      <color indexed="8"/>
      <name val="Calibri"/>
      <family val="2"/>
    </font>
    <font>
      <b/>
      <sz val="14"/>
      <color indexed="8"/>
      <name val="Arial"/>
      <family val="2"/>
    </font>
    <font>
      <b/>
      <sz val="12"/>
      <color indexed="8"/>
      <name val="Arial"/>
      <family val="2"/>
    </font>
    <font>
      <sz val="12"/>
      <name val="Calibri"/>
      <family val="2"/>
    </font>
    <font>
      <sz val="10"/>
      <name val="Arial"/>
      <family val="2"/>
    </font>
    <font>
      <sz val="10"/>
      <name val="MS Sans Serif"/>
      <family val="2"/>
    </font>
    <font>
      <sz val="12"/>
      <name val="Arial 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bottom/>
    </border>
    <border>
      <left style="thin"/>
      <right/>
      <top/>
      <bottom/>
    </border>
    <border>
      <left/>
      <right style="medium"/>
      <top/>
      <bottom/>
    </border>
    <border>
      <left style="thin"/>
      <right/>
      <top style="thin"/>
      <bottom style="thin"/>
    </border>
    <border>
      <left/>
      <right/>
      <top style="thin"/>
      <bottom style="thin"/>
    </border>
    <border>
      <left/>
      <right style="thin"/>
      <top style="thin"/>
      <bottom style="thin"/>
    </border>
    <border>
      <left/>
      <right/>
      <top/>
      <bottom style="hair"/>
    </border>
    <border>
      <left/>
      <right style="thin"/>
      <top/>
      <bottom style="hair"/>
    </border>
    <border>
      <left style="thin"/>
      <right/>
      <top/>
      <bottom style="hair"/>
    </border>
    <border>
      <left/>
      <right style="medium"/>
      <top/>
      <bottom style="hair"/>
    </border>
    <border>
      <left style="medium"/>
      <right/>
      <top style="thin"/>
      <bottom/>
    </border>
    <border>
      <left/>
      <right style="thin"/>
      <top style="thin"/>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border>
    <border>
      <left style="thin"/>
      <right/>
      <top/>
      <bottom style="medium"/>
    </border>
    <border>
      <left style="medium"/>
      <right/>
      <top/>
      <bottom style="medium"/>
    </border>
    <border>
      <left/>
      <right style="thin"/>
      <top/>
      <bottom style="medium"/>
    </border>
    <border>
      <left/>
      <right/>
      <top/>
      <bottom style="medium"/>
    </border>
    <border>
      <left/>
      <right style="medium"/>
      <top/>
      <bottom style="medium"/>
    </border>
    <border>
      <left style="medium"/>
      <right style="medium"/>
      <top/>
      <bottom style="medium"/>
    </border>
    <border>
      <left style="medium"/>
      <right style="thin"/>
      <top/>
      <bottom/>
    </border>
    <border>
      <left style="thin"/>
      <right style="thin"/>
      <top/>
      <bottom/>
    </border>
    <border>
      <left style="thin"/>
      <right style="thin"/>
      <top/>
      <bottom style="medium"/>
    </border>
    <border>
      <left style="thin"/>
      <right style="medium"/>
      <top/>
      <bottom/>
    </border>
    <border>
      <left style="medium"/>
      <right style="thin"/>
      <top/>
      <bottom style="medium"/>
    </border>
    <border>
      <left style="medium"/>
      <right style="thin"/>
      <top style="medium"/>
      <bottom/>
    </border>
    <border>
      <left style="thin"/>
      <right style="medium"/>
      <top style="medium"/>
      <bottom/>
    </border>
    <border>
      <left/>
      <right style="thin"/>
      <top style="medium"/>
      <bottom/>
    </border>
    <border>
      <left/>
      <right style="medium"/>
      <top style="thin"/>
      <bottom style="thin"/>
    </border>
    <border>
      <left/>
      <right/>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8" fillId="0" borderId="0" applyNumberFormat="0" applyFill="0" applyBorder="0" applyAlignment="0" applyProtection="0"/>
    <xf numFmtId="0" fontId="22" fillId="0" borderId="0" applyFill="0" applyProtection="0">
      <alignment/>
    </xf>
    <xf numFmtId="0" fontId="22" fillId="0" borderId="0" applyFill="0" applyProtection="0">
      <alignment/>
    </xf>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22"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3"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3" fillId="0" borderId="9" applyNumberFormat="0" applyFill="0" applyAlignment="0" applyProtection="0"/>
    <xf numFmtId="0" fontId="37" fillId="0" borderId="0" applyNumberFormat="0" applyFill="0" applyBorder="0" applyAlignment="0" applyProtection="0"/>
  </cellStyleXfs>
  <cellXfs count="136">
    <xf numFmtId="0" fontId="0" fillId="0" borderId="0" xfId="0" applyAlignment="1">
      <alignment/>
    </xf>
    <xf numFmtId="0" fontId="2" fillId="0" borderId="10" xfId="0" applyFont="1" applyFill="1" applyBorder="1" applyAlignment="1" applyProtection="1" quotePrefix="1">
      <alignment horizontal="left"/>
      <protection/>
    </xf>
    <xf numFmtId="1" fontId="4" fillId="24" borderId="11" xfId="0" applyNumberFormat="1" applyFont="1" applyFill="1" applyBorder="1" applyAlignment="1" applyProtection="1" quotePrefix="1">
      <alignment horizontal="center"/>
      <protection locked="0"/>
    </xf>
    <xf numFmtId="1" fontId="2" fillId="0" borderId="0" xfId="0" applyNumberFormat="1" applyFont="1" applyFill="1" applyBorder="1" applyAlignment="1" applyProtection="1">
      <alignment horizontal="center"/>
      <protection/>
    </xf>
    <xf numFmtId="1" fontId="4" fillId="0" borderId="11" xfId="0" applyNumberFormat="1" applyFont="1" applyFill="1" applyBorder="1" applyAlignment="1" applyProtection="1" quotePrefix="1">
      <alignment horizontal="center"/>
      <protection/>
    </xf>
    <xf numFmtId="1" fontId="5" fillId="0" borderId="0" xfId="0" applyNumberFormat="1" applyFont="1" applyFill="1" applyBorder="1" applyAlignment="1" applyProtection="1" quotePrefix="1">
      <alignment horizontal="center"/>
      <protection/>
    </xf>
    <xf numFmtId="1" fontId="2" fillId="0" borderId="0" xfId="0" applyNumberFormat="1" applyFont="1" applyFill="1" applyBorder="1" applyAlignment="1" applyProtection="1" quotePrefix="1">
      <alignment horizontal="center"/>
      <protection/>
    </xf>
    <xf numFmtId="164" fontId="4" fillId="24" borderId="11" xfId="0" applyNumberFormat="1" applyFont="1" applyFill="1" applyBorder="1" applyAlignment="1" applyProtection="1" quotePrefix="1">
      <alignment horizontal="center"/>
      <protection locked="0"/>
    </xf>
    <xf numFmtId="164" fontId="4" fillId="0" borderId="12" xfId="0" applyNumberFormat="1" applyFont="1" applyFill="1" applyBorder="1" applyAlignment="1" applyProtection="1" quotePrefix="1">
      <alignment horizontal="center"/>
      <protection/>
    </xf>
    <xf numFmtId="0" fontId="0" fillId="0" borderId="0" xfId="0" applyAlignment="1" applyProtection="1">
      <alignment/>
      <protection/>
    </xf>
    <xf numFmtId="1" fontId="4" fillId="0" borderId="13" xfId="0" applyNumberFormat="1" applyFont="1" applyFill="1" applyBorder="1" applyAlignment="1" applyProtection="1" quotePrefix="1">
      <alignment horizontal="center"/>
      <protection/>
    </xf>
    <xf numFmtId="164" fontId="4" fillId="0" borderId="14" xfId="0" applyNumberFormat="1" applyFont="1" applyFill="1" applyBorder="1" applyAlignment="1" applyProtection="1" quotePrefix="1">
      <alignment horizontal="center"/>
      <protection/>
    </xf>
    <xf numFmtId="0" fontId="4" fillId="0" borderId="15" xfId="0" applyFont="1" applyFill="1" applyBorder="1" applyAlignment="1" applyProtection="1" quotePrefix="1">
      <alignment horizontal="left"/>
      <protection/>
    </xf>
    <xf numFmtId="1" fontId="4" fillId="0" borderId="0" xfId="0" applyNumberFormat="1" applyFont="1" applyFill="1" applyBorder="1" applyAlignment="1" applyProtection="1" quotePrefix="1">
      <alignment horizontal="center"/>
      <protection/>
    </xf>
    <xf numFmtId="164" fontId="4" fillId="0" borderId="0" xfId="0" applyNumberFormat="1" applyFont="1" applyFill="1" applyBorder="1" applyAlignment="1" applyProtection="1" quotePrefix="1">
      <alignment horizontal="center"/>
      <protection/>
    </xf>
    <xf numFmtId="164" fontId="4" fillId="0" borderId="10" xfId="0" applyNumberFormat="1" applyFont="1" applyFill="1" applyBorder="1" applyAlignment="1" applyProtection="1" quotePrefix="1">
      <alignment horizontal="center"/>
      <protection/>
    </xf>
    <xf numFmtId="1" fontId="4" fillId="0" borderId="16" xfId="0" applyNumberFormat="1" applyFont="1" applyFill="1" applyBorder="1" applyAlignment="1" applyProtection="1" quotePrefix="1">
      <alignment horizontal="center"/>
      <protection/>
    </xf>
    <xf numFmtId="164" fontId="4" fillId="0" borderId="17" xfId="0" applyNumberFormat="1" applyFont="1" applyFill="1" applyBorder="1" applyAlignment="1" applyProtection="1" quotePrefix="1">
      <alignment horizontal="center"/>
      <protection/>
    </xf>
    <xf numFmtId="0" fontId="6" fillId="10" borderId="15" xfId="0" applyFont="1" applyFill="1" applyBorder="1" applyAlignment="1" applyProtection="1" quotePrefix="1">
      <alignment horizontal="left" indent="1"/>
      <protection/>
    </xf>
    <xf numFmtId="1" fontId="6" fillId="0" borderId="18" xfId="0" applyNumberFormat="1" applyFont="1" applyFill="1" applyBorder="1" applyAlignment="1" applyProtection="1" quotePrefix="1">
      <alignment horizontal="center"/>
      <protection/>
    </xf>
    <xf numFmtId="1" fontId="7" fillId="0" borderId="0" xfId="0" applyNumberFormat="1" applyFont="1" applyFill="1" applyBorder="1" applyAlignment="1" applyProtection="1">
      <alignment horizontal="center"/>
      <protection/>
    </xf>
    <xf numFmtId="1" fontId="6" fillId="0" borderId="19" xfId="0" applyNumberFormat="1" applyFont="1" applyFill="1" applyBorder="1" applyAlignment="1" applyProtection="1" quotePrefix="1">
      <alignment horizontal="center"/>
      <protection/>
    </xf>
    <xf numFmtId="1" fontId="7" fillId="0" borderId="0" xfId="0" applyNumberFormat="1" applyFont="1" applyFill="1" applyBorder="1" applyAlignment="1" applyProtection="1" quotePrefix="1">
      <alignment horizontal="center"/>
      <protection/>
    </xf>
    <xf numFmtId="1" fontId="6" fillId="0" borderId="0" xfId="0" applyNumberFormat="1" applyFont="1" applyFill="1" applyBorder="1" applyAlignment="1" applyProtection="1" quotePrefix="1">
      <alignment horizontal="center"/>
      <protection/>
    </xf>
    <xf numFmtId="164" fontId="6" fillId="0" borderId="0" xfId="0" applyNumberFormat="1" applyFont="1" applyFill="1" applyBorder="1" applyAlignment="1" applyProtection="1" quotePrefix="1">
      <alignment horizontal="center"/>
      <protection/>
    </xf>
    <xf numFmtId="164" fontId="6" fillId="0" borderId="20" xfId="0" applyNumberFormat="1" applyFont="1" applyFill="1" applyBorder="1" applyAlignment="1" applyProtection="1" quotePrefix="1">
      <alignment horizontal="center"/>
      <protection/>
    </xf>
    <xf numFmtId="0" fontId="8" fillId="0" borderId="0" xfId="0" applyFont="1" applyAlignment="1" applyProtection="1">
      <alignment/>
      <protection/>
    </xf>
    <xf numFmtId="0" fontId="7" fillId="10" borderId="15" xfId="0" applyFont="1" applyFill="1" applyBorder="1" applyAlignment="1" applyProtection="1">
      <alignment horizontal="left" indent="3"/>
      <protection/>
    </xf>
    <xf numFmtId="0" fontId="2" fillId="0" borderId="10" xfId="0" applyFont="1" applyFill="1" applyBorder="1" applyAlignment="1" applyProtection="1">
      <alignment/>
      <protection/>
    </xf>
    <xf numFmtId="1" fontId="7" fillId="10" borderId="21" xfId="0" applyNumberFormat="1" applyFont="1" applyFill="1" applyBorder="1" applyAlignment="1" applyProtection="1" quotePrefix="1">
      <alignment horizontal="center"/>
      <protection locked="0"/>
    </xf>
    <xf numFmtId="165" fontId="7" fillId="10" borderId="21" xfId="0" applyNumberFormat="1" applyFont="1" applyFill="1" applyBorder="1" applyAlignment="1" applyProtection="1" quotePrefix="1">
      <alignment horizontal="left"/>
      <protection locked="0"/>
    </xf>
    <xf numFmtId="1" fontId="7" fillId="0" borderId="21" xfId="0" applyNumberFormat="1" applyFont="1" applyFill="1" applyBorder="1" applyAlignment="1" applyProtection="1" quotePrefix="1">
      <alignment horizontal="center"/>
      <protection/>
    </xf>
    <xf numFmtId="164" fontId="7" fillId="0" borderId="22" xfId="0" applyNumberFormat="1" applyFont="1" applyFill="1" applyBorder="1" applyAlignment="1" applyProtection="1" quotePrefix="1">
      <alignment horizontal="center"/>
      <protection/>
    </xf>
    <xf numFmtId="1" fontId="7" fillId="10" borderId="23" xfId="0" applyNumberFormat="1" applyFont="1" applyFill="1" applyBorder="1" applyAlignment="1" applyProtection="1" quotePrefix="1">
      <alignment horizontal="center"/>
      <protection locked="0"/>
    </xf>
    <xf numFmtId="164" fontId="7" fillId="0" borderId="24" xfId="0" applyNumberFormat="1" applyFont="1" applyFill="1" applyBorder="1" applyAlignment="1" applyProtection="1" quotePrefix="1">
      <alignment horizontal="center"/>
      <protection/>
    </xf>
    <xf numFmtId="0" fontId="9" fillId="0" borderId="10" xfId="0" applyFont="1" applyFill="1" applyBorder="1" applyAlignment="1" applyProtection="1">
      <alignment/>
      <protection/>
    </xf>
    <xf numFmtId="1" fontId="10" fillId="0" borderId="0" xfId="0" applyNumberFormat="1" applyFont="1" applyFill="1" applyBorder="1" applyAlignment="1" applyProtection="1">
      <alignment horizontal="center"/>
      <protection/>
    </xf>
    <xf numFmtId="0" fontId="11" fillId="0" borderId="25" xfId="0" applyFont="1" applyFill="1" applyBorder="1" applyAlignment="1" applyProtection="1">
      <alignment horizontal="center" vertical="center" wrapText="1"/>
      <protection/>
    </xf>
    <xf numFmtId="0" fontId="2" fillId="0" borderId="26" xfId="0" applyFont="1" applyBorder="1" applyAlignment="1" applyProtection="1">
      <alignment/>
      <protection/>
    </xf>
    <xf numFmtId="0" fontId="2" fillId="0" borderId="0" xfId="0" applyFont="1" applyBorder="1" applyAlignment="1" applyProtection="1" quotePrefix="1">
      <alignment horizontal="center" wrapText="1"/>
      <protection/>
    </xf>
    <xf numFmtId="0" fontId="2" fillId="0" borderId="0" xfId="0" applyFont="1" applyBorder="1" applyAlignment="1" applyProtection="1">
      <alignment/>
      <protection/>
    </xf>
    <xf numFmtId="0" fontId="12" fillId="0" borderId="0" xfId="0" applyFont="1" applyBorder="1" applyAlignment="1" applyProtection="1" quotePrefix="1">
      <alignment horizontal="center" wrapText="1"/>
      <protection/>
    </xf>
    <xf numFmtId="0" fontId="2" fillId="0" borderId="0" xfId="0" applyFont="1" applyFill="1" applyBorder="1" applyAlignment="1" applyProtection="1" quotePrefix="1">
      <alignment horizontal="center" wrapText="1"/>
      <protection/>
    </xf>
    <xf numFmtId="0" fontId="2" fillId="0" borderId="10" xfId="0" applyFont="1" applyBorder="1" applyAlignment="1" applyProtection="1" quotePrefix="1">
      <alignment horizontal="center" wrapText="1"/>
      <protection/>
    </xf>
    <xf numFmtId="0" fontId="2" fillId="0" borderId="16" xfId="0" applyFont="1" applyBorder="1" applyAlignment="1" applyProtection="1" quotePrefix="1">
      <alignment horizontal="center" wrapText="1"/>
      <protection/>
    </xf>
    <xf numFmtId="0" fontId="2" fillId="0" borderId="17" xfId="0" applyFont="1" applyBorder="1" applyAlignment="1" applyProtection="1" quotePrefix="1">
      <alignment horizontal="center" wrapText="1"/>
      <protection/>
    </xf>
    <xf numFmtId="0" fontId="16"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0" fontId="0" fillId="0" borderId="27" xfId="0" applyFont="1" applyBorder="1" applyAlignment="1" applyProtection="1">
      <alignment horizontal="center" wrapText="1"/>
      <protection/>
    </xf>
    <xf numFmtId="0" fontId="0" fillId="0" borderId="28"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3" fillId="8" borderId="29" xfId="0" applyFont="1" applyFill="1" applyBorder="1" applyAlignment="1" applyProtection="1">
      <alignment/>
      <protection/>
    </xf>
    <xf numFmtId="0" fontId="2" fillId="8" borderId="30" xfId="0" applyFont="1" applyFill="1" applyBorder="1" applyAlignment="1" applyProtection="1">
      <alignment/>
      <protection/>
    </xf>
    <xf numFmtId="0" fontId="2" fillId="8" borderId="31" xfId="0" applyFont="1" applyFill="1" applyBorder="1" applyAlignment="1" applyProtection="1">
      <alignment/>
      <protection/>
    </xf>
    <xf numFmtId="0" fontId="2" fillId="0" borderId="15" xfId="0" applyFont="1" applyBorder="1" applyAlignment="1" applyProtection="1">
      <alignment/>
      <protection/>
    </xf>
    <xf numFmtId="0" fontId="2" fillId="0" borderId="0" xfId="0" applyFont="1" applyBorder="1" applyAlignment="1" applyProtection="1">
      <alignment/>
      <protection/>
    </xf>
    <xf numFmtId="0" fontId="9" fillId="0" borderId="0" xfId="0" applyFont="1" applyBorder="1" applyAlignment="1" applyProtection="1">
      <alignment horizontal="center" wrapText="1"/>
      <protection/>
    </xf>
    <xf numFmtId="0" fontId="9" fillId="0" borderId="17" xfId="0" applyFont="1" applyBorder="1" applyAlignment="1" applyProtection="1">
      <alignment horizontal="center" wrapText="1"/>
      <protection/>
    </xf>
    <xf numFmtId="0" fontId="3" fillId="0" borderId="32" xfId="0" applyFont="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horizontal="center" vertical="center" wrapText="1"/>
      <protection/>
    </xf>
    <xf numFmtId="0" fontId="4" fillId="0" borderId="33" xfId="0" applyFont="1" applyBorder="1" applyAlignment="1" applyProtection="1">
      <alignment vertical="center"/>
      <protection/>
    </xf>
    <xf numFmtId="0" fontId="4" fillId="0" borderId="11" xfId="0" applyFont="1" applyBorder="1" applyAlignment="1" applyProtection="1" quotePrefix="1">
      <alignment vertical="center" wrapText="1"/>
      <protection/>
    </xf>
    <xf numFmtId="0" fontId="4" fillId="0" borderId="11" xfId="0" applyFont="1" applyBorder="1" applyAlignment="1" applyProtection="1" quotePrefix="1">
      <alignment horizontal="right" vertical="center" wrapText="1"/>
      <protection/>
    </xf>
    <xf numFmtId="0" fontId="4" fillId="0" borderId="12" xfId="0" applyFont="1" applyBorder="1" applyAlignment="1" applyProtection="1" quotePrefix="1">
      <alignment vertical="center" wrapText="1"/>
      <protection/>
    </xf>
    <xf numFmtId="0" fontId="4" fillId="0" borderId="34"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4" fillId="0" borderId="14" xfId="0" applyFont="1" applyBorder="1" applyAlignment="1" applyProtection="1" quotePrefix="1">
      <alignment vertical="center" wrapText="1"/>
      <protection/>
    </xf>
    <xf numFmtId="0" fontId="2" fillId="0" borderId="15" xfId="0" applyFont="1" applyBorder="1" applyAlignment="1" applyProtection="1">
      <alignment wrapText="1"/>
      <protection/>
    </xf>
    <xf numFmtId="0" fontId="2" fillId="0" borderId="10" xfId="0"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1" fontId="2" fillId="0" borderId="0" xfId="0" applyNumberFormat="1" applyFont="1" applyBorder="1" applyAlignment="1" applyProtection="1" quotePrefix="1">
      <alignment horizontal="center"/>
      <protection/>
    </xf>
    <xf numFmtId="1" fontId="2" fillId="0" borderId="0" xfId="0" applyNumberFormat="1" applyFont="1" applyBorder="1" applyAlignment="1" applyProtection="1">
      <alignment horizontal="center"/>
      <protection/>
    </xf>
    <xf numFmtId="0" fontId="4" fillId="0" borderId="15" xfId="0" applyFont="1" applyBorder="1" applyAlignment="1" applyProtection="1">
      <alignment horizontal="right"/>
      <protection/>
    </xf>
    <xf numFmtId="0" fontId="9" fillId="0" borderId="10" xfId="0" applyFont="1" applyBorder="1" applyAlignment="1" applyProtection="1">
      <alignment/>
      <protection/>
    </xf>
    <xf numFmtId="1" fontId="4" fillId="0" borderId="0" xfId="0" applyNumberFormat="1" applyFont="1" applyBorder="1" applyAlignment="1" applyProtection="1" quotePrefix="1">
      <alignment horizontal="center"/>
      <protection/>
    </xf>
    <xf numFmtId="164" fontId="4" fillId="0" borderId="0" xfId="0" applyNumberFormat="1" applyFont="1" applyBorder="1" applyAlignment="1" applyProtection="1" quotePrefix="1">
      <alignment horizontal="center"/>
      <protection/>
    </xf>
    <xf numFmtId="164" fontId="4" fillId="0" borderId="10" xfId="0" applyNumberFormat="1" applyFont="1" applyBorder="1" applyAlignment="1" applyProtection="1" quotePrefix="1">
      <alignment horizontal="center"/>
      <protection/>
    </xf>
    <xf numFmtId="1" fontId="4" fillId="0" borderId="16" xfId="0" applyNumberFormat="1" applyFont="1" applyBorder="1" applyAlignment="1" applyProtection="1" quotePrefix="1">
      <alignment horizontal="center"/>
      <protection/>
    </xf>
    <xf numFmtId="164" fontId="4" fillId="0" borderId="17" xfId="0" applyNumberFormat="1" applyFont="1" applyBorder="1" applyAlignment="1" applyProtection="1" quotePrefix="1">
      <alignment horizontal="center"/>
      <protection/>
    </xf>
    <xf numFmtId="0" fontId="3" fillId="0" borderId="15" xfId="0" applyFont="1" applyFill="1" applyBorder="1" applyAlignment="1" applyProtection="1">
      <alignment wrapText="1"/>
      <protection/>
    </xf>
    <xf numFmtId="0" fontId="2" fillId="0" borderId="0" xfId="0" applyFont="1" applyFill="1" applyBorder="1" applyAlignment="1" applyProtection="1">
      <alignment/>
      <protection/>
    </xf>
    <xf numFmtId="0" fontId="0" fillId="0" borderId="0" xfId="0" applyBorder="1" applyAlignment="1" applyProtection="1">
      <alignment/>
      <protection/>
    </xf>
    <xf numFmtId="166" fontId="4" fillId="0" borderId="12" xfId="0" applyNumberFormat="1" applyFont="1" applyFill="1" applyBorder="1" applyAlignment="1" applyProtection="1" quotePrefix="1">
      <alignment horizontal="center"/>
      <protection/>
    </xf>
    <xf numFmtId="0" fontId="0" fillId="0" borderId="0" xfId="0" applyFill="1" applyBorder="1" applyAlignment="1" applyProtection="1">
      <alignment/>
      <protection/>
    </xf>
    <xf numFmtId="166" fontId="4" fillId="0" borderId="14" xfId="0" applyNumberFormat="1" applyFont="1" applyFill="1" applyBorder="1" applyAlignment="1" applyProtection="1" quotePrefix="1">
      <alignment horizontal="center"/>
      <protection/>
    </xf>
    <xf numFmtId="0" fontId="18" fillId="0" borderId="35" xfId="0" applyFont="1" applyBorder="1" applyAlignment="1" applyProtection="1">
      <alignment horizontal="left"/>
      <protection/>
    </xf>
    <xf numFmtId="0" fontId="2" fillId="0" borderId="36" xfId="0" applyFont="1" applyBorder="1" applyAlignment="1" applyProtection="1">
      <alignment/>
      <protection/>
    </xf>
    <xf numFmtId="1" fontId="4" fillId="0" borderId="37" xfId="0" applyNumberFormat="1" applyFont="1" applyBorder="1" applyAlignment="1" applyProtection="1" quotePrefix="1">
      <alignment horizontal="center"/>
      <protection/>
    </xf>
    <xf numFmtId="0" fontId="2" fillId="0" borderId="37" xfId="0" applyFont="1" applyBorder="1" applyAlignment="1" applyProtection="1">
      <alignment/>
      <protection/>
    </xf>
    <xf numFmtId="0" fontId="0" fillId="0" borderId="37" xfId="0" applyBorder="1" applyAlignment="1" applyProtection="1">
      <alignment/>
      <protection/>
    </xf>
    <xf numFmtId="164" fontId="4" fillId="0" borderId="36" xfId="0" applyNumberFormat="1" applyFont="1" applyBorder="1" applyAlignment="1" applyProtection="1" quotePrefix="1">
      <alignment horizontal="center"/>
      <protection/>
    </xf>
    <xf numFmtId="1" fontId="4" fillId="0" borderId="34" xfId="0" applyNumberFormat="1" applyFont="1" applyBorder="1" applyAlignment="1" applyProtection="1" quotePrefix="1">
      <alignment horizontal="center"/>
      <protection/>
    </xf>
    <xf numFmtId="0" fontId="0" fillId="0" borderId="36" xfId="0" applyBorder="1" applyAlignment="1" applyProtection="1">
      <alignment/>
      <protection/>
    </xf>
    <xf numFmtId="0" fontId="2" fillId="0" borderId="34" xfId="0" applyFont="1" applyBorder="1" applyAlignment="1" applyProtection="1">
      <alignment/>
      <protection/>
    </xf>
    <xf numFmtId="0" fontId="2" fillId="0" borderId="38" xfId="0" applyFont="1" applyBorder="1" applyAlignment="1" applyProtection="1">
      <alignment/>
      <protection/>
    </xf>
    <xf numFmtId="0" fontId="15" fillId="0" borderId="0" xfId="0" applyFont="1" applyAlignment="1">
      <alignment/>
    </xf>
    <xf numFmtId="0" fontId="19" fillId="0" borderId="0" xfId="0" applyFont="1" applyAlignment="1">
      <alignment/>
    </xf>
    <xf numFmtId="0" fontId="4" fillId="0" borderId="15" xfId="0" applyFont="1" applyBorder="1" applyAlignment="1" applyProtection="1">
      <alignment wrapText="1"/>
      <protection/>
    </xf>
    <xf numFmtId="0" fontId="3" fillId="0" borderId="15" xfId="0" applyFont="1" applyFill="1" applyBorder="1" applyAlignment="1" applyProtection="1" quotePrefix="1">
      <alignment horizontal="left" wrapText="1"/>
      <protection/>
    </xf>
    <xf numFmtId="0" fontId="20" fillId="0" borderId="0" xfId="0" applyFont="1" applyBorder="1" applyAlignment="1" applyProtection="1">
      <alignment/>
      <protection/>
    </xf>
    <xf numFmtId="0" fontId="21" fillId="0" borderId="15" xfId="0" applyFont="1" applyBorder="1" applyAlignment="1" applyProtection="1">
      <alignment horizontal="left" vertical="top" wrapText="1" indent="1"/>
      <protection/>
    </xf>
    <xf numFmtId="0" fontId="21" fillId="0" borderId="35" xfId="0" applyFont="1" applyBorder="1" applyAlignment="1" applyProtection="1">
      <alignment horizontal="left" vertical="top" wrapText="1" indent="1"/>
      <protection/>
    </xf>
    <xf numFmtId="0" fontId="0" fillId="24" borderId="28" xfId="0" applyFont="1" applyFill="1" applyBorder="1" applyAlignment="1" applyProtection="1">
      <alignment horizontal="center" vertical="center" wrapText="1"/>
      <protection locked="0"/>
    </xf>
    <xf numFmtId="0" fontId="0" fillId="24" borderId="39" xfId="0" applyFont="1" applyFill="1" applyBorder="1" applyAlignment="1" applyProtection="1">
      <alignment horizontal="center" vertical="center" wrapText="1"/>
      <protection locked="0"/>
    </xf>
    <xf numFmtId="0" fontId="0" fillId="24" borderId="40" xfId="0" applyFont="1" applyFill="1" applyBorder="1" applyAlignment="1" applyProtection="1">
      <alignment horizontal="center" vertical="center" wrapText="1"/>
      <protection locked="0"/>
    </xf>
    <xf numFmtId="0" fontId="0" fillId="24" borderId="41" xfId="0" applyFont="1" applyFill="1" applyBorder="1" applyAlignment="1" applyProtection="1">
      <alignment horizontal="center" vertical="center" wrapText="1"/>
      <protection locked="0"/>
    </xf>
    <xf numFmtId="0" fontId="0" fillId="24" borderId="42" xfId="0" applyFont="1" applyFill="1" applyBorder="1" applyAlignment="1" applyProtection="1">
      <alignment horizontal="center" vertical="center" wrapText="1"/>
      <protection locked="0"/>
    </xf>
    <xf numFmtId="0" fontId="0" fillId="24" borderId="10" xfId="0" applyFont="1" applyFill="1" applyBorder="1" applyAlignment="1" applyProtection="1">
      <alignment horizontal="center" vertical="center" wrapText="1"/>
      <protection locked="0"/>
    </xf>
    <xf numFmtId="0" fontId="0" fillId="24" borderId="43" xfId="0" applyFont="1" applyFill="1" applyBorder="1" applyAlignment="1" applyProtection="1">
      <alignment horizontal="center" vertical="center" wrapText="1"/>
      <protection locked="0"/>
    </xf>
    <xf numFmtId="0" fontId="0" fillId="24" borderId="44" xfId="0" applyFont="1" applyFill="1" applyBorder="1" applyAlignment="1" applyProtection="1">
      <alignment horizontal="center" vertical="center" wrapText="1"/>
      <protection locked="0"/>
    </xf>
    <xf numFmtId="0" fontId="0" fillId="24" borderId="38" xfId="0" applyFont="1" applyFill="1" applyBorder="1" applyAlignment="1" applyProtection="1">
      <alignment horizontal="center" vertical="center" wrapText="1"/>
      <protection locked="0"/>
    </xf>
    <xf numFmtId="0" fontId="17" fillId="0" borderId="29" xfId="0" applyFont="1" applyBorder="1" applyAlignment="1" applyProtection="1">
      <alignment vertical="top" wrapText="1"/>
      <protection/>
    </xf>
    <xf numFmtId="0" fontId="15" fillId="24" borderId="45" xfId="0" applyFont="1" applyFill="1" applyBorder="1" applyAlignment="1" applyProtection="1">
      <alignment horizontal="center" vertical="center" wrapText="1"/>
      <protection/>
    </xf>
    <xf numFmtId="0" fontId="15" fillId="24" borderId="46" xfId="0" applyFont="1" applyFill="1" applyBorder="1" applyAlignment="1" applyProtection="1">
      <alignment horizontal="center" vertical="center" wrapText="1"/>
      <protection/>
    </xf>
    <xf numFmtId="0" fontId="15" fillId="24" borderId="27" xfId="0" applyFont="1" applyFill="1" applyBorder="1" applyAlignment="1" applyProtection="1">
      <alignment horizontal="center" vertical="center" wrapText="1"/>
      <protection/>
    </xf>
    <xf numFmtId="0" fontId="15" fillId="24" borderId="47" xfId="0" applyFont="1" applyFill="1" applyBorder="1" applyAlignment="1" applyProtection="1">
      <alignment horizontal="center" vertical="center" wrapText="1"/>
      <protection/>
    </xf>
    <xf numFmtId="0" fontId="15" fillId="24" borderId="30" xfId="0" applyFont="1" applyFill="1" applyBorder="1" applyAlignment="1" applyProtection="1">
      <alignment horizontal="center" vertical="center" wrapText="1"/>
      <protection/>
    </xf>
    <xf numFmtId="1" fontId="13" fillId="24" borderId="11" xfId="0" applyNumberFormat="1" applyFont="1" applyFill="1" applyBorder="1" applyAlignment="1" applyProtection="1" quotePrefix="1">
      <alignment horizontal="center"/>
      <protection locked="0"/>
    </xf>
    <xf numFmtId="0" fontId="0" fillId="24" borderId="36" xfId="0"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0" xfId="0" applyAlignment="1">
      <alignment horizontal="left" vertical="top" wrapText="1"/>
    </xf>
    <xf numFmtId="0" fontId="4" fillId="8" borderId="18" xfId="0" applyFont="1" applyFill="1" applyBorder="1" applyAlignment="1" applyProtection="1">
      <alignment horizontal="center"/>
      <protection/>
    </xf>
    <xf numFmtId="0" fontId="4" fillId="8" borderId="19" xfId="0" applyFont="1" applyFill="1" applyBorder="1" applyAlignment="1" applyProtection="1">
      <alignment horizontal="center"/>
      <protection/>
    </xf>
    <xf numFmtId="0" fontId="4" fillId="8" borderId="48" xfId="0" applyFont="1" applyFill="1" applyBorder="1" applyAlignment="1" applyProtection="1">
      <alignment horizontal="center"/>
      <protection/>
    </xf>
    <xf numFmtId="0" fontId="4" fillId="0" borderId="11" xfId="0" applyFont="1" applyBorder="1" applyAlignment="1" applyProtection="1">
      <alignment horizontal="center" vertical="center" wrapText="1"/>
      <protection/>
    </xf>
    <xf numFmtId="0" fontId="5" fillId="0" borderId="0" xfId="0" applyFont="1" applyBorder="1" applyAlignment="1" applyProtection="1">
      <alignment horizontal="left" vertical="top" wrapText="1"/>
      <protection/>
    </xf>
    <xf numFmtId="0" fontId="5" fillId="0" borderId="49" xfId="0" applyFont="1" applyBorder="1" applyAlignment="1" applyProtection="1">
      <alignment horizontal="left" vertical="top" wrapText="1"/>
      <protection/>
    </xf>
    <xf numFmtId="0" fontId="4" fillId="8" borderId="33" xfId="0" applyFont="1" applyFill="1" applyBorder="1" applyAlignment="1" applyProtection="1">
      <alignment horizontal="center"/>
      <protection/>
    </xf>
    <xf numFmtId="0" fontId="4" fillId="8" borderId="20" xfId="0" applyFont="1" applyFill="1" applyBorder="1" applyAlignment="1" applyProtection="1">
      <alignment horizontal="center"/>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ExportHeaderStyleLeft" xfId="48"/>
    <cellStyle name="ExportHeaderStyleRight" xfId="49"/>
    <cellStyle name="Good" xfId="50"/>
    <cellStyle name="Heading 1" xfId="51"/>
    <cellStyle name="Heading 2" xfId="52"/>
    <cellStyle name="Heading 3" xfId="53"/>
    <cellStyle name="Heading 4" xfId="54"/>
    <cellStyle name="Input" xfId="55"/>
    <cellStyle name="Linked Cell" xfId="56"/>
    <cellStyle name="Neutral" xfId="57"/>
    <cellStyle name="Normal 12 2" xfId="58"/>
    <cellStyle name="Normal 14 2" xfId="59"/>
    <cellStyle name="Normal 2" xfId="60"/>
    <cellStyle name="Normal 2 2" xfId="61"/>
    <cellStyle name="Normal 2 3" xfId="62"/>
    <cellStyle name="Normal 2 4" xfId="63"/>
    <cellStyle name="Normal 2 5" xfId="64"/>
    <cellStyle name="Normal 3" xfId="65"/>
    <cellStyle name="Normal 3 2" xfId="66"/>
    <cellStyle name="Normal 4" xfId="67"/>
    <cellStyle name="Normal 4 2" xfId="68"/>
    <cellStyle name="Normal 4 3" xfId="69"/>
    <cellStyle name="Normal 5" xfId="70"/>
    <cellStyle name="Normal 5 2" xfId="71"/>
    <cellStyle name="Normal 6" xfId="72"/>
    <cellStyle name="Normal 7" xfId="73"/>
    <cellStyle name="Normal 7 2" xfId="74"/>
    <cellStyle name="Normal 8" xfId="75"/>
    <cellStyle name="Note" xfId="76"/>
    <cellStyle name="Output" xfId="77"/>
    <cellStyle name="Percent" xfId="78"/>
    <cellStyle name="Percent 2" xfId="79"/>
    <cellStyle name="Percent 3" xfId="80"/>
    <cellStyle name="Title" xfId="81"/>
    <cellStyle name="Total" xfId="82"/>
    <cellStyle name="Warning Text" xfId="83"/>
  </cellStyles>
  <dxfs count="6">
    <dxf>
      <font>
        <color indexed="10"/>
      </font>
    </dxf>
    <dxf>
      <font>
        <color indexed="10"/>
      </font>
    </dxf>
    <dxf>
      <font>
        <b/>
        <i val="0"/>
        <color auto="1"/>
      </font>
      <fill>
        <patternFill>
          <bgColor indexed="10"/>
        </patternFill>
      </fill>
    </dxf>
    <dxf>
      <font>
        <color indexed="10"/>
      </font>
    </dxf>
    <dxf>
      <font>
        <color rgb="FFFF0000"/>
      </font>
      <border/>
    </dxf>
    <dxf>
      <font>
        <b/>
        <i val="0"/>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
  <sheetViews>
    <sheetView zoomScalePageLayoutView="0" workbookViewId="0" topLeftCell="A1">
      <selection activeCell="C10" sqref="C10"/>
    </sheetView>
  </sheetViews>
  <sheetFormatPr defaultColWidth="9.00390625" defaultRowHeight="14.25"/>
  <cols>
    <col min="1" max="1" width="46.875" style="0" customWidth="1"/>
    <col min="2" max="14" width="9.50390625" style="0" customWidth="1"/>
  </cols>
  <sheetData>
    <row r="1" spans="1:14" ht="18.75">
      <c r="A1" s="46" t="s">
        <v>51</v>
      </c>
      <c r="B1" s="47"/>
      <c r="C1" s="47"/>
      <c r="D1" s="47"/>
      <c r="E1" s="47"/>
      <c r="F1" s="47"/>
      <c r="G1" s="47"/>
      <c r="H1" s="47"/>
      <c r="I1" s="47"/>
      <c r="J1" s="47"/>
      <c r="K1" s="47"/>
      <c r="L1" s="47"/>
      <c r="M1" s="47"/>
      <c r="N1" s="47"/>
    </row>
    <row r="2" spans="1:14" ht="19.5" thickBot="1">
      <c r="A2" s="46"/>
      <c r="B2" s="47"/>
      <c r="C2" s="47"/>
      <c r="D2" s="47"/>
      <c r="E2" s="47"/>
      <c r="F2" s="47"/>
      <c r="G2" s="47"/>
      <c r="H2" s="47"/>
      <c r="I2" s="47"/>
      <c r="J2" s="47"/>
      <c r="K2" s="47"/>
      <c r="L2" s="47"/>
      <c r="M2" s="47"/>
      <c r="N2" s="47"/>
    </row>
    <row r="3" spans="1:14" ht="29.25">
      <c r="A3" s="48"/>
      <c r="B3" s="49" t="s">
        <v>22</v>
      </c>
      <c r="C3" s="124" t="s">
        <v>23</v>
      </c>
      <c r="D3" s="125"/>
      <c r="E3" s="125"/>
      <c r="F3" s="126"/>
      <c r="G3" s="124" t="s">
        <v>24</v>
      </c>
      <c r="H3" s="125"/>
      <c r="I3" s="125"/>
      <c r="J3" s="126"/>
      <c r="K3" s="124" t="s">
        <v>25</v>
      </c>
      <c r="L3" s="125"/>
      <c r="M3" s="125"/>
      <c r="N3" s="126"/>
    </row>
    <row r="4" spans="1:14" ht="29.25" thickBot="1">
      <c r="A4" s="104" t="s">
        <v>57</v>
      </c>
      <c r="B4" s="50" t="s">
        <v>26</v>
      </c>
      <c r="C4" s="51" t="s">
        <v>27</v>
      </c>
      <c r="D4" s="52" t="s">
        <v>28</v>
      </c>
      <c r="E4" s="52" t="s">
        <v>29</v>
      </c>
      <c r="F4" s="53" t="s">
        <v>30</v>
      </c>
      <c r="G4" s="51" t="s">
        <v>31</v>
      </c>
      <c r="H4" s="52" t="s">
        <v>32</v>
      </c>
      <c r="I4" s="52" t="s">
        <v>33</v>
      </c>
      <c r="J4" s="53" t="s">
        <v>34</v>
      </c>
      <c r="K4" s="51" t="s">
        <v>35</v>
      </c>
      <c r="L4" s="52" t="s">
        <v>36</v>
      </c>
      <c r="M4" s="52" t="s">
        <v>37</v>
      </c>
      <c r="N4" s="53" t="s">
        <v>38</v>
      </c>
    </row>
    <row r="5" spans="1:14" s="100" customFormat="1" ht="15.75">
      <c r="A5" s="116" t="s">
        <v>58</v>
      </c>
      <c r="B5" s="119">
        <f aca="true" t="shared" si="0" ref="B5:N5">SUM(B6:B8)</f>
        <v>13</v>
      </c>
      <c r="C5" s="120">
        <f t="shared" si="0"/>
        <v>13</v>
      </c>
      <c r="D5" s="120">
        <f t="shared" si="0"/>
        <v>13</v>
      </c>
      <c r="E5" s="120">
        <f t="shared" si="0"/>
        <v>13</v>
      </c>
      <c r="F5" s="121">
        <f t="shared" si="0"/>
        <v>13</v>
      </c>
      <c r="G5" s="117">
        <f t="shared" si="0"/>
        <v>12</v>
      </c>
      <c r="H5" s="120">
        <f t="shared" si="0"/>
        <v>12</v>
      </c>
      <c r="I5" s="120">
        <f t="shared" si="0"/>
        <v>12</v>
      </c>
      <c r="J5" s="118">
        <f t="shared" si="0"/>
        <v>12</v>
      </c>
      <c r="K5" s="120">
        <f t="shared" si="0"/>
        <v>12</v>
      </c>
      <c r="L5" s="120">
        <f t="shared" si="0"/>
        <v>12</v>
      </c>
      <c r="M5" s="120">
        <f t="shared" si="0"/>
        <v>12</v>
      </c>
      <c r="N5" s="118">
        <f t="shared" si="0"/>
        <v>12</v>
      </c>
    </row>
    <row r="6" spans="1:14" ht="15.75">
      <c r="A6" s="105" t="s">
        <v>53</v>
      </c>
      <c r="B6" s="107">
        <v>7</v>
      </c>
      <c r="C6" s="109">
        <v>7</v>
      </c>
      <c r="D6" s="110">
        <v>7</v>
      </c>
      <c r="E6" s="110">
        <v>7</v>
      </c>
      <c r="F6" s="113">
        <v>7</v>
      </c>
      <c r="G6" s="109">
        <v>6</v>
      </c>
      <c r="H6" s="110">
        <v>6</v>
      </c>
      <c r="I6" s="112">
        <v>6</v>
      </c>
      <c r="J6" s="113">
        <v>6</v>
      </c>
      <c r="K6" s="112">
        <v>6</v>
      </c>
      <c r="L6" s="110">
        <v>6</v>
      </c>
      <c r="M6" s="110">
        <v>6</v>
      </c>
      <c r="N6" s="113">
        <v>6</v>
      </c>
    </row>
    <row r="7" spans="1:14" ht="15.75">
      <c r="A7" s="105" t="s">
        <v>54</v>
      </c>
      <c r="B7" s="107">
        <v>4</v>
      </c>
      <c r="C7" s="109">
        <v>4</v>
      </c>
      <c r="D7" s="110">
        <v>4</v>
      </c>
      <c r="E7" s="110">
        <v>4</v>
      </c>
      <c r="F7" s="113">
        <v>4</v>
      </c>
      <c r="G7" s="109">
        <v>4</v>
      </c>
      <c r="H7" s="110">
        <v>4</v>
      </c>
      <c r="I7" s="112">
        <v>4</v>
      </c>
      <c r="J7" s="113">
        <v>4</v>
      </c>
      <c r="K7" s="112">
        <v>4</v>
      </c>
      <c r="L7" s="110">
        <v>4</v>
      </c>
      <c r="M7" s="112">
        <v>4</v>
      </c>
      <c r="N7" s="113">
        <v>4</v>
      </c>
    </row>
    <row r="8" spans="1:14" ht="16.5" thickBot="1">
      <c r="A8" s="106" t="s">
        <v>62</v>
      </c>
      <c r="B8" s="108">
        <v>2</v>
      </c>
      <c r="C8" s="123">
        <v>2</v>
      </c>
      <c r="D8" s="111">
        <v>2</v>
      </c>
      <c r="E8" s="111">
        <v>2</v>
      </c>
      <c r="F8" s="115">
        <v>2</v>
      </c>
      <c r="G8" s="114">
        <v>2</v>
      </c>
      <c r="H8" s="111">
        <v>2</v>
      </c>
      <c r="I8" s="111">
        <v>2</v>
      </c>
      <c r="J8" s="115">
        <v>2</v>
      </c>
      <c r="K8" s="114">
        <v>2</v>
      </c>
      <c r="L8" s="111">
        <v>2</v>
      </c>
      <c r="M8" s="111">
        <v>2</v>
      </c>
      <c r="N8" s="115">
        <v>2</v>
      </c>
    </row>
  </sheetData>
  <sheetProtection/>
  <mergeCells count="3">
    <mergeCell ref="C3:F3"/>
    <mergeCell ref="G3:J3"/>
    <mergeCell ref="K3:N3"/>
  </mergeCells>
  <dataValidations count="1">
    <dataValidation type="whole" allowBlank="1" showInputMessage="1" showErrorMessage="1" error="Enter a numeric value" sqref="B5:N8">
      <formula1>0</formula1>
      <formula2>1000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S68"/>
  <sheetViews>
    <sheetView tabSelected="1" zoomScale="80" zoomScaleNormal="80" zoomScalePageLayoutView="0" workbookViewId="0" topLeftCell="V4">
      <selection activeCell="B71" sqref="B71"/>
    </sheetView>
  </sheetViews>
  <sheetFormatPr defaultColWidth="9.00390625" defaultRowHeight="14.25"/>
  <cols>
    <col min="1" max="1" width="1.25" style="0" customWidth="1"/>
    <col min="2" max="2" width="61.625" style="0" customWidth="1"/>
    <col min="3" max="3" width="2.375" style="0" customWidth="1"/>
    <col min="4" max="4" width="13.75390625" style="0" customWidth="1"/>
    <col min="5" max="5" width="1.75390625" style="0" customWidth="1"/>
    <col min="6" max="6" width="13.75390625" style="0" customWidth="1"/>
    <col min="7" max="7" width="1.875" style="0" customWidth="1"/>
    <col min="8" max="8" width="13.75390625" style="0" customWidth="1"/>
    <col min="9" max="9" width="1.875" style="0" customWidth="1"/>
    <col min="10" max="10" width="13.75390625" style="0" customWidth="1"/>
    <col min="11" max="11" width="1.875" style="0" customWidth="1"/>
    <col min="12" max="15" width="13.75390625" style="0" customWidth="1"/>
    <col min="16" max="16" width="2.00390625" style="0" customWidth="1"/>
    <col min="17" max="17" width="13.75390625" style="0" customWidth="1"/>
    <col min="18" max="18" width="1.875" style="0" customWidth="1"/>
    <col min="19" max="19" width="13.75390625" style="0" customWidth="1"/>
    <col min="20" max="20" width="1.875" style="0" customWidth="1"/>
    <col min="21" max="21" width="13.75390625" style="0" customWidth="1"/>
    <col min="22" max="22" width="1.875" style="0" customWidth="1"/>
    <col min="23" max="23" width="13.75390625" style="0" customWidth="1"/>
    <col min="24" max="24" width="1.875" style="0" customWidth="1"/>
    <col min="25" max="25" width="13.75390625" style="0" customWidth="1"/>
    <col min="26" max="26" width="2.25390625" style="0" customWidth="1"/>
    <col min="27" max="27" width="13.75390625" style="0" customWidth="1"/>
    <col min="28" max="28" width="1.875" style="0" customWidth="1"/>
    <col min="29" max="29" width="13.75390625" style="0" customWidth="1"/>
    <col min="30" max="30" width="1.875" style="0" customWidth="1"/>
    <col min="31" max="31" width="13.75390625" style="0" customWidth="1"/>
    <col min="32" max="32" width="1.875" style="0" customWidth="1"/>
    <col min="33" max="33" width="13.75390625" style="0" customWidth="1"/>
    <col min="34" max="34" width="1.875" style="0" customWidth="1"/>
    <col min="35" max="35" width="13.75390625" style="0" customWidth="1"/>
    <col min="36" max="36" width="2.375" style="0" customWidth="1"/>
    <col min="37" max="37" width="13.75390625" style="0" customWidth="1"/>
    <col min="38" max="38" width="1.875" style="0" customWidth="1"/>
    <col min="39" max="39" width="13.75390625" style="0" customWidth="1"/>
    <col min="40" max="40" width="1.875" style="0" customWidth="1"/>
    <col min="41" max="41" width="13.75390625" style="0" customWidth="1"/>
    <col min="42" max="42" width="1.875" style="0" customWidth="1"/>
    <col min="43" max="43" width="13.75390625" style="0" customWidth="1"/>
    <col min="44" max="44" width="1.875" style="0" customWidth="1"/>
    <col min="45" max="45" width="13.75390625" style="0" customWidth="1"/>
  </cols>
  <sheetData>
    <row r="2" spans="2:4" ht="18">
      <c r="B2" s="101" t="s">
        <v>50</v>
      </c>
      <c r="D2" s="100" t="s">
        <v>61</v>
      </c>
    </row>
    <row r="3" ht="15" thickBot="1"/>
    <row r="4" spans="2:45" ht="15">
      <c r="B4" s="54" t="s">
        <v>39</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6"/>
    </row>
    <row r="5" spans="2:45" ht="14.25">
      <c r="B5" s="57"/>
      <c r="C5" s="58"/>
      <c r="D5" s="40"/>
      <c r="E5" s="40"/>
      <c r="F5" s="132" t="s">
        <v>40</v>
      </c>
      <c r="G5" s="132"/>
      <c r="H5" s="132"/>
      <c r="I5" s="132"/>
      <c r="J5" s="132"/>
      <c r="K5" s="132"/>
      <c r="L5" s="132"/>
      <c r="M5" s="132"/>
      <c r="N5" s="132"/>
      <c r="O5" s="132"/>
      <c r="P5" s="9"/>
      <c r="Q5" s="40"/>
      <c r="R5" s="40"/>
      <c r="S5" s="40"/>
      <c r="T5" s="40"/>
      <c r="U5" s="40"/>
      <c r="V5" s="58"/>
      <c r="W5" s="58"/>
      <c r="X5" s="58"/>
      <c r="Y5" s="59"/>
      <c r="Z5" s="9"/>
      <c r="AA5" s="40"/>
      <c r="AB5" s="40"/>
      <c r="AC5" s="40"/>
      <c r="AD5" s="40"/>
      <c r="AE5" s="40"/>
      <c r="AF5" s="58"/>
      <c r="AG5" s="58"/>
      <c r="AH5" s="58"/>
      <c r="AI5" s="59"/>
      <c r="AJ5" s="9"/>
      <c r="AK5" s="40"/>
      <c r="AL5" s="40"/>
      <c r="AM5" s="40"/>
      <c r="AN5" s="40"/>
      <c r="AO5" s="40"/>
      <c r="AP5" s="58"/>
      <c r="AQ5" s="58"/>
      <c r="AR5" s="58"/>
      <c r="AS5" s="60"/>
    </row>
    <row r="6" spans="2:45" ht="14.25">
      <c r="B6" s="57"/>
      <c r="C6" s="58"/>
      <c r="D6" s="40"/>
      <c r="E6" s="40"/>
      <c r="F6" s="133"/>
      <c r="G6" s="133"/>
      <c r="H6" s="133"/>
      <c r="I6" s="133"/>
      <c r="J6" s="133"/>
      <c r="K6" s="133"/>
      <c r="L6" s="133"/>
      <c r="M6" s="133"/>
      <c r="N6" s="133"/>
      <c r="O6" s="133"/>
      <c r="P6" s="9"/>
      <c r="Q6" s="40"/>
      <c r="R6" s="40"/>
      <c r="S6" s="40"/>
      <c r="T6" s="40"/>
      <c r="U6" s="40"/>
      <c r="V6" s="58"/>
      <c r="W6" s="58"/>
      <c r="X6" s="58"/>
      <c r="Y6" s="59"/>
      <c r="Z6" s="9"/>
      <c r="AA6" s="40"/>
      <c r="AB6" s="40"/>
      <c r="AC6" s="40"/>
      <c r="AD6" s="40"/>
      <c r="AE6" s="40"/>
      <c r="AF6" s="58"/>
      <c r="AG6" s="58"/>
      <c r="AH6" s="58"/>
      <c r="AI6" s="59"/>
      <c r="AJ6" s="9"/>
      <c r="AK6" s="40"/>
      <c r="AL6" s="40"/>
      <c r="AM6" s="40"/>
      <c r="AN6" s="40"/>
      <c r="AO6" s="40"/>
      <c r="AP6" s="58"/>
      <c r="AQ6" s="58"/>
      <c r="AR6" s="58"/>
      <c r="AS6" s="60"/>
    </row>
    <row r="7" spans="2:45" ht="14.25">
      <c r="B7" s="57"/>
      <c r="C7" s="58"/>
      <c r="D7" s="128" t="s">
        <v>41</v>
      </c>
      <c r="E7" s="134"/>
      <c r="F7" s="129"/>
      <c r="G7" s="129"/>
      <c r="H7" s="129"/>
      <c r="I7" s="129"/>
      <c r="J7" s="129"/>
      <c r="K7" s="129"/>
      <c r="L7" s="129"/>
      <c r="M7" s="129"/>
      <c r="N7" s="129"/>
      <c r="O7" s="135"/>
      <c r="P7" s="9"/>
      <c r="Q7" s="128" t="s">
        <v>42</v>
      </c>
      <c r="R7" s="129"/>
      <c r="S7" s="129"/>
      <c r="T7" s="129"/>
      <c r="U7" s="129"/>
      <c r="V7" s="129"/>
      <c r="W7" s="129"/>
      <c r="X7" s="129"/>
      <c r="Y7" s="135"/>
      <c r="Z7" s="9"/>
      <c r="AA7" s="128" t="s">
        <v>43</v>
      </c>
      <c r="AB7" s="129"/>
      <c r="AC7" s="129"/>
      <c r="AD7" s="129"/>
      <c r="AE7" s="129"/>
      <c r="AF7" s="129"/>
      <c r="AG7" s="129"/>
      <c r="AH7" s="129"/>
      <c r="AI7" s="135"/>
      <c r="AJ7" s="9"/>
      <c r="AK7" s="128" t="s">
        <v>44</v>
      </c>
      <c r="AL7" s="129"/>
      <c r="AM7" s="129"/>
      <c r="AN7" s="129"/>
      <c r="AO7" s="129"/>
      <c r="AP7" s="129"/>
      <c r="AQ7" s="129"/>
      <c r="AR7" s="129"/>
      <c r="AS7" s="130"/>
    </row>
    <row r="8" spans="2:45" ht="26.25" thickBot="1">
      <c r="B8" s="61" t="s">
        <v>45</v>
      </c>
      <c r="C8" s="62"/>
      <c r="D8" s="63" t="s">
        <v>46</v>
      </c>
      <c r="E8" s="64"/>
      <c r="F8" s="131" t="s">
        <v>47</v>
      </c>
      <c r="G8" s="131"/>
      <c r="H8" s="131"/>
      <c r="I8" s="131"/>
      <c r="J8" s="131"/>
      <c r="K8" s="64"/>
      <c r="L8" s="65"/>
      <c r="M8" s="66" t="s">
        <v>48</v>
      </c>
      <c r="N8" s="65"/>
      <c r="O8" s="67"/>
      <c r="P8" s="9"/>
      <c r="Q8" s="68" t="s">
        <v>49</v>
      </c>
      <c r="R8" s="69"/>
      <c r="S8" s="65"/>
      <c r="T8" s="65"/>
      <c r="U8" s="66" t="s">
        <v>48</v>
      </c>
      <c r="V8" s="65"/>
      <c r="W8" s="65"/>
      <c r="X8" s="65"/>
      <c r="Y8" s="67"/>
      <c r="Z8" s="9"/>
      <c r="AA8" s="68" t="s">
        <v>49</v>
      </c>
      <c r="AB8" s="69"/>
      <c r="AC8" s="65"/>
      <c r="AD8" s="65"/>
      <c r="AE8" s="66" t="s">
        <v>48</v>
      </c>
      <c r="AF8" s="65"/>
      <c r="AG8" s="65"/>
      <c r="AH8" s="65"/>
      <c r="AI8" s="67"/>
      <c r="AJ8" s="9"/>
      <c r="AK8" s="68" t="s">
        <v>49</v>
      </c>
      <c r="AL8" s="69"/>
      <c r="AM8" s="65"/>
      <c r="AN8" s="65"/>
      <c r="AO8" s="66" t="s">
        <v>48</v>
      </c>
      <c r="AP8" s="65"/>
      <c r="AQ8" s="65"/>
      <c r="AR8" s="65"/>
      <c r="AS8" s="70"/>
    </row>
    <row r="9" spans="2:45" ht="89.25">
      <c r="B9" s="37"/>
      <c r="C9" s="38"/>
      <c r="D9" s="39" t="s">
        <v>5</v>
      </c>
      <c r="E9" s="40"/>
      <c r="F9" s="39" t="s">
        <v>6</v>
      </c>
      <c r="G9" s="39"/>
      <c r="H9" s="41" t="s">
        <v>7</v>
      </c>
      <c r="I9" s="39"/>
      <c r="J9" s="41" t="s">
        <v>8</v>
      </c>
      <c r="K9" s="39"/>
      <c r="L9" s="39" t="s">
        <v>9</v>
      </c>
      <c r="M9" s="42" t="s">
        <v>10</v>
      </c>
      <c r="N9" s="42" t="s">
        <v>11</v>
      </c>
      <c r="O9" s="43" t="s">
        <v>12</v>
      </c>
      <c r="P9" s="9"/>
      <c r="Q9" s="44" t="s">
        <v>13</v>
      </c>
      <c r="R9" s="40"/>
      <c r="S9" s="39" t="s">
        <v>9</v>
      </c>
      <c r="T9" s="40"/>
      <c r="U9" s="42" t="s">
        <v>14</v>
      </c>
      <c r="V9" s="40"/>
      <c r="W9" s="42" t="s">
        <v>15</v>
      </c>
      <c r="X9" s="40"/>
      <c r="Y9" s="43" t="s">
        <v>12</v>
      </c>
      <c r="Z9" s="9"/>
      <c r="AA9" s="44" t="s">
        <v>16</v>
      </c>
      <c r="AB9" s="40"/>
      <c r="AC9" s="39" t="s">
        <v>9</v>
      </c>
      <c r="AD9" s="40"/>
      <c r="AE9" s="42" t="s">
        <v>17</v>
      </c>
      <c r="AF9" s="40"/>
      <c r="AG9" s="42" t="s">
        <v>18</v>
      </c>
      <c r="AH9" s="40"/>
      <c r="AI9" s="43" t="s">
        <v>12</v>
      </c>
      <c r="AJ9" s="9"/>
      <c r="AK9" s="44" t="s">
        <v>19</v>
      </c>
      <c r="AL9" s="40"/>
      <c r="AM9" s="39" t="s">
        <v>9</v>
      </c>
      <c r="AN9" s="40"/>
      <c r="AO9" s="42" t="s">
        <v>20</v>
      </c>
      <c r="AP9" s="40"/>
      <c r="AQ9" s="42" t="s">
        <v>21</v>
      </c>
      <c r="AR9" s="40"/>
      <c r="AS9" s="45" t="s">
        <v>12</v>
      </c>
    </row>
    <row r="10" spans="2:45" ht="14.25">
      <c r="B10" s="102"/>
      <c r="C10" s="72"/>
      <c r="D10" s="58"/>
      <c r="E10" s="58"/>
      <c r="F10" s="58"/>
      <c r="G10" s="58"/>
      <c r="H10" s="58"/>
      <c r="I10" s="58"/>
      <c r="J10" s="58"/>
      <c r="K10" s="58"/>
      <c r="L10" s="58"/>
      <c r="M10" s="58"/>
      <c r="N10" s="58"/>
      <c r="O10" s="72"/>
      <c r="P10" s="9"/>
      <c r="Q10" s="73"/>
      <c r="R10" s="58"/>
      <c r="S10" s="58"/>
      <c r="T10" s="58"/>
      <c r="U10" s="58"/>
      <c r="V10" s="58"/>
      <c r="W10" s="58"/>
      <c r="X10" s="58"/>
      <c r="Y10" s="72"/>
      <c r="Z10" s="9"/>
      <c r="AA10" s="73"/>
      <c r="AB10" s="58"/>
      <c r="AC10" s="58"/>
      <c r="AD10" s="58"/>
      <c r="AE10" s="58"/>
      <c r="AF10" s="58"/>
      <c r="AG10" s="58"/>
      <c r="AH10" s="58"/>
      <c r="AI10" s="72"/>
      <c r="AJ10" s="9"/>
      <c r="AK10" s="73"/>
      <c r="AL10" s="58"/>
      <c r="AM10" s="58"/>
      <c r="AN10" s="58"/>
      <c r="AO10" s="58"/>
      <c r="AP10" s="58"/>
      <c r="AQ10" s="58"/>
      <c r="AR10" s="58"/>
      <c r="AS10" s="74"/>
    </row>
    <row r="11" spans="2:45" ht="30.75" thickBot="1">
      <c r="B11" s="103" t="s">
        <v>55</v>
      </c>
      <c r="C11" s="1"/>
      <c r="D11" s="2">
        <v>8</v>
      </c>
      <c r="E11" s="3"/>
      <c r="F11" s="4">
        <f>'Inpatient Projections by TCP'!$B$6</f>
        <v>7</v>
      </c>
      <c r="G11" s="5" t="b">
        <f>H11+J11=F11</f>
        <v>0</v>
      </c>
      <c r="H11" s="2"/>
      <c r="I11" s="6"/>
      <c r="J11" s="2"/>
      <c r="K11" s="6"/>
      <c r="L11" s="7">
        <v>668.77</v>
      </c>
      <c r="M11" s="4">
        <f>(D11+F11)/2*365</f>
        <v>2737.5</v>
      </c>
      <c r="N11" s="122">
        <f>M11</f>
        <v>2737.5</v>
      </c>
      <c r="O11" s="8">
        <f>N11*L11</f>
        <v>1830757.875</v>
      </c>
      <c r="P11" s="9"/>
      <c r="Q11" s="10">
        <f>'Inpatient Projections by TCP'!$F$6</f>
        <v>7</v>
      </c>
      <c r="R11" s="3"/>
      <c r="S11" s="7">
        <v>668.77</v>
      </c>
      <c r="T11" s="3"/>
      <c r="U11" s="4">
        <f>(F11+Q11)/2*365</f>
        <v>2555</v>
      </c>
      <c r="V11" s="3"/>
      <c r="W11" s="122">
        <f>U11</f>
        <v>2555</v>
      </c>
      <c r="X11" s="3"/>
      <c r="Y11" s="8">
        <f>W11*S11</f>
        <v>1708707.3499999999</v>
      </c>
      <c r="Z11" s="9"/>
      <c r="AA11" s="10">
        <f>'Inpatient Projections by TCP'!$J$6</f>
        <v>6</v>
      </c>
      <c r="AB11" s="3"/>
      <c r="AC11" s="7">
        <v>668.77</v>
      </c>
      <c r="AD11" s="3"/>
      <c r="AE11" s="4">
        <f>(Q11+AA11)/2*365</f>
        <v>2372.5</v>
      </c>
      <c r="AF11" s="3"/>
      <c r="AG11" s="122">
        <f>AE11</f>
        <v>2372.5</v>
      </c>
      <c r="AH11" s="3"/>
      <c r="AI11" s="8">
        <f>AG11*AC11</f>
        <v>1586656.825</v>
      </c>
      <c r="AJ11" s="9"/>
      <c r="AK11" s="10">
        <f>'Inpatient Projections by TCP'!$N$6</f>
        <v>6</v>
      </c>
      <c r="AL11" s="3"/>
      <c r="AM11" s="7">
        <v>668.77</v>
      </c>
      <c r="AN11" s="3"/>
      <c r="AO11" s="4">
        <f>(AA11+AK11)/2*365</f>
        <v>2190</v>
      </c>
      <c r="AP11" s="3"/>
      <c r="AQ11" s="122">
        <f>AO11</f>
        <v>2190</v>
      </c>
      <c r="AR11" s="3"/>
      <c r="AS11" s="11">
        <f>AQ11*AM11</f>
        <v>1464606.3</v>
      </c>
    </row>
    <row r="12" spans="2:45" ht="14.25">
      <c r="B12" s="12"/>
      <c r="C12" s="1"/>
      <c r="D12" s="13"/>
      <c r="E12" s="3"/>
      <c r="F12" s="13"/>
      <c r="G12" s="6"/>
      <c r="H12" s="13"/>
      <c r="I12" s="6"/>
      <c r="J12" s="13"/>
      <c r="K12" s="6"/>
      <c r="L12" s="14"/>
      <c r="M12" s="13"/>
      <c r="N12" s="13"/>
      <c r="O12" s="15"/>
      <c r="P12" s="9"/>
      <c r="Q12" s="16"/>
      <c r="R12" s="3"/>
      <c r="S12" s="14"/>
      <c r="T12" s="3"/>
      <c r="U12" s="13"/>
      <c r="V12" s="3"/>
      <c r="W12" s="13"/>
      <c r="X12" s="3"/>
      <c r="Y12" s="15"/>
      <c r="Z12" s="9"/>
      <c r="AA12" s="16"/>
      <c r="AB12" s="3"/>
      <c r="AC12" s="14"/>
      <c r="AD12" s="3"/>
      <c r="AE12" s="13"/>
      <c r="AF12" s="3"/>
      <c r="AG12" s="13"/>
      <c r="AH12" s="3"/>
      <c r="AI12" s="15"/>
      <c r="AJ12" s="9"/>
      <c r="AK12" s="16"/>
      <c r="AL12" s="3"/>
      <c r="AM12" s="14"/>
      <c r="AN12" s="3"/>
      <c r="AO12" s="13"/>
      <c r="AP12" s="3"/>
      <c r="AQ12" s="13"/>
      <c r="AR12" s="3"/>
      <c r="AS12" s="17"/>
    </row>
    <row r="13" spans="2:45" ht="15">
      <c r="B13" s="18" t="s">
        <v>0</v>
      </c>
      <c r="C13" s="1"/>
      <c r="D13" s="19">
        <f>SUM(D14:D18)</f>
        <v>8</v>
      </c>
      <c r="E13" s="20"/>
      <c r="F13" s="21">
        <f>SUM(F14:F18)</f>
        <v>7</v>
      </c>
      <c r="G13" s="22"/>
      <c r="H13" s="23"/>
      <c r="I13" s="22"/>
      <c r="J13" s="23"/>
      <c r="K13" s="22"/>
      <c r="L13" s="24"/>
      <c r="M13" s="21">
        <f>SUM(M14:M18)</f>
        <v>2737.5</v>
      </c>
      <c r="N13" s="21">
        <f>SUM(N14:N18)</f>
        <v>2737.5</v>
      </c>
      <c r="O13" s="25">
        <f>SUM(O14:O18)</f>
        <v>1586477.0624999998</v>
      </c>
      <c r="P13" s="9"/>
      <c r="Q13" s="19">
        <f>SUM(Q14:Q18)</f>
        <v>0</v>
      </c>
      <c r="R13" s="20"/>
      <c r="S13" s="24"/>
      <c r="T13" s="20"/>
      <c r="U13" s="21">
        <f>SUM(U14:U18)</f>
        <v>1277.5</v>
      </c>
      <c r="V13" s="20"/>
      <c r="W13" s="21">
        <f>SUM(W14:W18)</f>
        <v>1277.5</v>
      </c>
      <c r="X13" s="20"/>
      <c r="Y13" s="25">
        <f>SUM(Y14:Y18)</f>
        <v>0</v>
      </c>
      <c r="Z13" s="26"/>
      <c r="AA13" s="19">
        <f>SUM(AA14:AA18)</f>
        <v>0</v>
      </c>
      <c r="AB13" s="20"/>
      <c r="AC13" s="24"/>
      <c r="AD13" s="20"/>
      <c r="AE13" s="21">
        <f>SUM(AE14:AE18)</f>
        <v>0</v>
      </c>
      <c r="AF13" s="20"/>
      <c r="AG13" s="21">
        <f>SUM(AG14:AG18)</f>
        <v>0</v>
      </c>
      <c r="AH13" s="20"/>
      <c r="AI13" s="25">
        <f>SUM(AI14:AI18)</f>
        <v>0</v>
      </c>
      <c r="AJ13" s="26"/>
      <c r="AK13" s="19">
        <f>SUM(AK14:AK18)</f>
        <v>0</v>
      </c>
      <c r="AL13" s="20"/>
      <c r="AM13" s="24"/>
      <c r="AN13" s="20"/>
      <c r="AO13" s="21">
        <f>SUM(AO14:AO18)</f>
        <v>0</v>
      </c>
      <c r="AP13" s="20"/>
      <c r="AQ13" s="21">
        <f>SUM(AQ14:AQ18)</f>
        <v>0</v>
      </c>
      <c r="AR13" s="20"/>
      <c r="AS13" s="25">
        <f>SUM(AS14:AS18)</f>
        <v>0</v>
      </c>
    </row>
    <row r="14" spans="2:45" ht="15">
      <c r="B14" s="27" t="s">
        <v>1</v>
      </c>
      <c r="C14" s="28"/>
      <c r="D14" s="29">
        <v>0</v>
      </c>
      <c r="E14" s="20"/>
      <c r="F14" s="29">
        <v>0</v>
      </c>
      <c r="G14" s="22"/>
      <c r="H14" s="22"/>
      <c r="I14" s="22"/>
      <c r="J14" s="22"/>
      <c r="K14" s="22"/>
      <c r="L14" s="30">
        <v>842.55</v>
      </c>
      <c r="M14" s="31">
        <f>(D14+F14)/2*365</f>
        <v>0</v>
      </c>
      <c r="N14" s="29">
        <f>M14</f>
        <v>0</v>
      </c>
      <c r="O14" s="32">
        <f>N14*L14</f>
        <v>0</v>
      </c>
      <c r="P14" s="9"/>
      <c r="Q14" s="33"/>
      <c r="R14" s="20"/>
      <c r="S14" s="30"/>
      <c r="T14" s="20"/>
      <c r="U14" s="31">
        <f>(F14+Q14)/2*365</f>
        <v>0</v>
      </c>
      <c r="V14" s="20"/>
      <c r="W14" s="29">
        <f>U14</f>
        <v>0</v>
      </c>
      <c r="X14" s="20"/>
      <c r="Y14" s="32">
        <f>W14*S14</f>
        <v>0</v>
      </c>
      <c r="Z14" s="26"/>
      <c r="AA14" s="33"/>
      <c r="AB14" s="20"/>
      <c r="AC14" s="30"/>
      <c r="AD14" s="20"/>
      <c r="AE14" s="31">
        <f>(Q14+AA14)/2*365</f>
        <v>0</v>
      </c>
      <c r="AF14" s="20"/>
      <c r="AG14" s="29">
        <f>AE14</f>
        <v>0</v>
      </c>
      <c r="AH14" s="20"/>
      <c r="AI14" s="32">
        <f>AG14*AC14</f>
        <v>0</v>
      </c>
      <c r="AJ14" s="26"/>
      <c r="AK14" s="33"/>
      <c r="AL14" s="20"/>
      <c r="AM14" s="30"/>
      <c r="AN14" s="20"/>
      <c r="AO14" s="31">
        <f>(AA14+AK14)/2*365</f>
        <v>0</v>
      </c>
      <c r="AP14" s="20"/>
      <c r="AQ14" s="29">
        <f>AO14</f>
        <v>0</v>
      </c>
      <c r="AR14" s="20"/>
      <c r="AS14" s="34">
        <f>AQ14*AM14</f>
        <v>0</v>
      </c>
    </row>
    <row r="15" spans="2:45" ht="15">
      <c r="B15" s="27" t="s">
        <v>2</v>
      </c>
      <c r="C15" s="35"/>
      <c r="D15" s="29">
        <v>2</v>
      </c>
      <c r="E15" s="36"/>
      <c r="F15" s="29">
        <v>2</v>
      </c>
      <c r="G15" s="22"/>
      <c r="H15" s="22"/>
      <c r="I15" s="22"/>
      <c r="J15" s="22"/>
      <c r="K15" s="22"/>
      <c r="L15" s="30">
        <v>502.24999999999994</v>
      </c>
      <c r="M15" s="31">
        <f>(D15+F15)/2*365</f>
        <v>730</v>
      </c>
      <c r="N15" s="29">
        <f>M15</f>
        <v>730</v>
      </c>
      <c r="O15" s="32">
        <f>N15*L15</f>
        <v>366642.49999999994</v>
      </c>
      <c r="P15" s="9"/>
      <c r="Q15" s="33"/>
      <c r="R15" s="36"/>
      <c r="S15" s="30"/>
      <c r="T15" s="36"/>
      <c r="U15" s="31">
        <f>(F15+Q15)/2*365</f>
        <v>365</v>
      </c>
      <c r="V15" s="36"/>
      <c r="W15" s="29">
        <f>U15</f>
        <v>365</v>
      </c>
      <c r="X15" s="36"/>
      <c r="Y15" s="32">
        <f>W15*S15</f>
        <v>0</v>
      </c>
      <c r="Z15" s="26"/>
      <c r="AA15" s="33"/>
      <c r="AB15" s="36"/>
      <c r="AC15" s="30"/>
      <c r="AD15" s="36"/>
      <c r="AE15" s="31">
        <f>(Q15+AA15)/2*365</f>
        <v>0</v>
      </c>
      <c r="AF15" s="36"/>
      <c r="AG15" s="29">
        <f>AE15</f>
        <v>0</v>
      </c>
      <c r="AH15" s="36"/>
      <c r="AI15" s="32">
        <f>AG15*AC15</f>
        <v>0</v>
      </c>
      <c r="AJ15" s="26"/>
      <c r="AK15" s="33"/>
      <c r="AL15" s="36"/>
      <c r="AM15" s="30"/>
      <c r="AN15" s="36"/>
      <c r="AO15" s="31">
        <f>(AA15+AK15)/2*365</f>
        <v>0</v>
      </c>
      <c r="AP15" s="36"/>
      <c r="AQ15" s="29">
        <f>AO15</f>
        <v>0</v>
      </c>
      <c r="AR15" s="36"/>
      <c r="AS15" s="34">
        <f>AQ15*AM15</f>
        <v>0</v>
      </c>
    </row>
    <row r="16" spans="2:45" ht="15">
      <c r="B16" s="27" t="s">
        <v>3</v>
      </c>
      <c r="C16" s="35"/>
      <c r="D16" s="29">
        <v>5</v>
      </c>
      <c r="E16" s="36"/>
      <c r="F16" s="29">
        <v>5</v>
      </c>
      <c r="G16" s="22"/>
      <c r="H16" s="22"/>
      <c r="I16" s="22"/>
      <c r="J16" s="22"/>
      <c r="K16" s="22"/>
      <c r="L16" s="30">
        <v>465.34999999999997</v>
      </c>
      <c r="M16" s="31">
        <f>(D16+F16)/2*365</f>
        <v>1825</v>
      </c>
      <c r="N16" s="29">
        <f>M16</f>
        <v>1825</v>
      </c>
      <c r="O16" s="32">
        <f>N16*L16</f>
        <v>849263.7499999999</v>
      </c>
      <c r="P16" s="9"/>
      <c r="Q16" s="33"/>
      <c r="R16" s="36"/>
      <c r="S16" s="30"/>
      <c r="T16" s="36"/>
      <c r="U16" s="31">
        <f>(F16+Q16)/2*365</f>
        <v>912.5</v>
      </c>
      <c r="V16" s="36"/>
      <c r="W16" s="29">
        <f>U16</f>
        <v>912.5</v>
      </c>
      <c r="X16" s="36"/>
      <c r="Y16" s="32">
        <f>W16*S16</f>
        <v>0</v>
      </c>
      <c r="Z16" s="26"/>
      <c r="AA16" s="33"/>
      <c r="AB16" s="36"/>
      <c r="AC16" s="30"/>
      <c r="AD16" s="36"/>
      <c r="AE16" s="31">
        <f>(Q16+AA16)/2*365</f>
        <v>0</v>
      </c>
      <c r="AF16" s="36"/>
      <c r="AG16" s="29">
        <f>AE16</f>
        <v>0</v>
      </c>
      <c r="AH16" s="36"/>
      <c r="AI16" s="32">
        <f>AG16*AC16</f>
        <v>0</v>
      </c>
      <c r="AJ16" s="26"/>
      <c r="AK16" s="33"/>
      <c r="AL16" s="36"/>
      <c r="AM16" s="30"/>
      <c r="AN16" s="36"/>
      <c r="AO16" s="31">
        <f>(AA16+AK16)/2*365</f>
        <v>0</v>
      </c>
      <c r="AP16" s="36"/>
      <c r="AQ16" s="29">
        <f>AO16</f>
        <v>0</v>
      </c>
      <c r="AR16" s="36"/>
      <c r="AS16" s="34">
        <f>AQ16*AM16</f>
        <v>0</v>
      </c>
    </row>
    <row r="17" spans="2:45" ht="15">
      <c r="B17" s="27" t="s">
        <v>4</v>
      </c>
      <c r="C17" s="35"/>
      <c r="D17" s="29">
        <v>0</v>
      </c>
      <c r="E17" s="36"/>
      <c r="F17" s="29">
        <v>0</v>
      </c>
      <c r="G17" s="22"/>
      <c r="H17" s="22"/>
      <c r="I17" s="22"/>
      <c r="J17" s="22"/>
      <c r="K17" s="22"/>
      <c r="L17" s="30">
        <v>864.93</v>
      </c>
      <c r="M17" s="31">
        <f>(D17+F17)/2*365</f>
        <v>0</v>
      </c>
      <c r="N17" s="29">
        <f>M17</f>
        <v>0</v>
      </c>
      <c r="O17" s="32">
        <f>N17*L17</f>
        <v>0</v>
      </c>
      <c r="P17" s="9"/>
      <c r="Q17" s="33">
        <v>0</v>
      </c>
      <c r="R17" s="36"/>
      <c r="S17" s="30"/>
      <c r="T17" s="36"/>
      <c r="U17" s="31">
        <f>(F17+Q17)/2*365</f>
        <v>0</v>
      </c>
      <c r="V17" s="36"/>
      <c r="W17" s="29">
        <f>U17</f>
        <v>0</v>
      </c>
      <c r="X17" s="36"/>
      <c r="Y17" s="32">
        <f>W17*S17</f>
        <v>0</v>
      </c>
      <c r="Z17" s="26"/>
      <c r="AA17" s="33">
        <v>0</v>
      </c>
      <c r="AB17" s="36"/>
      <c r="AC17" s="30"/>
      <c r="AD17" s="36"/>
      <c r="AE17" s="31">
        <f>(Q17+AA17)/2*365</f>
        <v>0</v>
      </c>
      <c r="AF17" s="36"/>
      <c r="AG17" s="29">
        <f>AE17</f>
        <v>0</v>
      </c>
      <c r="AH17" s="36"/>
      <c r="AI17" s="32">
        <f>AG17*AC17</f>
        <v>0</v>
      </c>
      <c r="AJ17" s="26"/>
      <c r="AK17" s="33">
        <v>0</v>
      </c>
      <c r="AL17" s="36"/>
      <c r="AM17" s="30"/>
      <c r="AN17" s="36"/>
      <c r="AO17" s="31">
        <f>(AA17+AK17)/2*365</f>
        <v>0</v>
      </c>
      <c r="AP17" s="36"/>
      <c r="AQ17" s="29">
        <f>AO17</f>
        <v>0</v>
      </c>
      <c r="AR17" s="36"/>
      <c r="AS17" s="34">
        <f>AQ17*AM17</f>
        <v>0</v>
      </c>
    </row>
    <row r="18" spans="2:45" ht="15">
      <c r="B18" s="27" t="s">
        <v>59</v>
      </c>
      <c r="C18" s="28"/>
      <c r="D18" s="29">
        <v>1</v>
      </c>
      <c r="E18" s="20"/>
      <c r="F18" s="29">
        <v>0</v>
      </c>
      <c r="G18" s="22"/>
      <c r="H18" s="22"/>
      <c r="I18" s="22"/>
      <c r="J18" s="22"/>
      <c r="K18" s="22"/>
      <c r="L18" s="30">
        <v>2030.5249999999999</v>
      </c>
      <c r="M18" s="31">
        <f>(D18+F18)/2*365</f>
        <v>182.5</v>
      </c>
      <c r="N18" s="29">
        <f>M18</f>
        <v>182.5</v>
      </c>
      <c r="O18" s="32">
        <f>N18*L18</f>
        <v>370570.8125</v>
      </c>
      <c r="P18" s="9"/>
      <c r="Q18" s="33"/>
      <c r="R18" s="20"/>
      <c r="S18" s="30"/>
      <c r="T18" s="20"/>
      <c r="U18" s="31">
        <f>(F18+Q18)/2*365</f>
        <v>0</v>
      </c>
      <c r="V18" s="20"/>
      <c r="W18" s="29">
        <f>U18</f>
        <v>0</v>
      </c>
      <c r="X18" s="20"/>
      <c r="Y18" s="32">
        <f>W18*S18</f>
        <v>0</v>
      </c>
      <c r="Z18" s="26"/>
      <c r="AA18" s="33"/>
      <c r="AB18" s="20"/>
      <c r="AC18" s="30"/>
      <c r="AD18" s="20"/>
      <c r="AE18" s="31">
        <f>(Q18+AA18)/2*365</f>
        <v>0</v>
      </c>
      <c r="AF18" s="20"/>
      <c r="AG18" s="29">
        <f>AE18</f>
        <v>0</v>
      </c>
      <c r="AH18" s="20"/>
      <c r="AI18" s="32">
        <f>AG18*AC18</f>
        <v>0</v>
      </c>
      <c r="AJ18" s="26"/>
      <c r="AK18" s="33"/>
      <c r="AL18" s="20"/>
      <c r="AM18" s="30"/>
      <c r="AN18" s="20"/>
      <c r="AO18" s="31">
        <f>(AA18+AK18)/2*365</f>
        <v>0</v>
      </c>
      <c r="AP18" s="20"/>
      <c r="AQ18" s="29">
        <f>AO18</f>
        <v>0</v>
      </c>
      <c r="AR18" s="20"/>
      <c r="AS18" s="34">
        <f>AQ18*AM18</f>
        <v>0</v>
      </c>
    </row>
    <row r="19" spans="2:45" ht="14.25">
      <c r="B19" s="71"/>
      <c r="C19" s="72"/>
      <c r="D19" s="58"/>
      <c r="E19" s="58"/>
      <c r="F19" s="58"/>
      <c r="G19" s="58"/>
      <c r="H19" s="58"/>
      <c r="I19" s="58"/>
      <c r="J19" s="58"/>
      <c r="K19" s="58"/>
      <c r="L19" s="58"/>
      <c r="M19" s="58"/>
      <c r="N19" s="58"/>
      <c r="O19" s="72"/>
      <c r="P19" s="9"/>
      <c r="Q19" s="73"/>
      <c r="R19" s="58"/>
      <c r="S19" s="58"/>
      <c r="T19" s="58"/>
      <c r="U19" s="58"/>
      <c r="V19" s="58"/>
      <c r="W19" s="58"/>
      <c r="X19" s="58"/>
      <c r="Y19" s="72"/>
      <c r="Z19" s="9"/>
      <c r="AA19" s="73"/>
      <c r="AB19" s="58"/>
      <c r="AC19" s="58"/>
      <c r="AD19" s="58"/>
      <c r="AE19" s="58"/>
      <c r="AF19" s="58"/>
      <c r="AG19" s="58"/>
      <c r="AH19" s="58"/>
      <c r="AI19" s="72"/>
      <c r="AJ19" s="9"/>
      <c r="AK19" s="73"/>
      <c r="AL19" s="58"/>
      <c r="AM19" s="58"/>
      <c r="AN19" s="58"/>
      <c r="AO19" s="58"/>
      <c r="AP19" s="58"/>
      <c r="AQ19" s="58"/>
      <c r="AR19" s="58"/>
      <c r="AS19" s="74"/>
    </row>
    <row r="20" spans="2:45" ht="30.75" thickBot="1">
      <c r="B20" s="103" t="s">
        <v>56</v>
      </c>
      <c r="C20" s="1"/>
      <c r="D20" s="2">
        <v>4</v>
      </c>
      <c r="E20" s="3"/>
      <c r="F20" s="4">
        <f>'Inpatient Projections by TCP'!$B$7</f>
        <v>4</v>
      </c>
      <c r="G20" s="5" t="b">
        <f>H20+J20=F20</f>
        <v>0</v>
      </c>
      <c r="H20" s="2"/>
      <c r="I20" s="6"/>
      <c r="J20" s="2"/>
      <c r="K20" s="6"/>
      <c r="L20" s="7">
        <v>668.77</v>
      </c>
      <c r="M20" s="4">
        <f>(D20+F20)/2*365</f>
        <v>1460</v>
      </c>
      <c r="N20" s="122">
        <f>M20</f>
        <v>1460</v>
      </c>
      <c r="O20" s="8">
        <f>N20*L20</f>
        <v>976404.2</v>
      </c>
      <c r="P20" s="9"/>
      <c r="Q20" s="10">
        <f>'Inpatient Projections by TCP'!$F$7</f>
        <v>4</v>
      </c>
      <c r="R20" s="3"/>
      <c r="S20" s="7">
        <v>668.77</v>
      </c>
      <c r="T20" s="3"/>
      <c r="U20" s="4">
        <f>(F20+Q20)/2*365</f>
        <v>1460</v>
      </c>
      <c r="V20" s="3"/>
      <c r="W20" s="122">
        <f>U20</f>
        <v>1460</v>
      </c>
      <c r="X20" s="3"/>
      <c r="Y20" s="8">
        <f>W20*S20</f>
        <v>976404.2</v>
      </c>
      <c r="Z20" s="9"/>
      <c r="AA20" s="10">
        <f>'Inpatient Projections by TCP'!$J$7</f>
        <v>4</v>
      </c>
      <c r="AB20" s="3"/>
      <c r="AC20" s="7">
        <v>668.77</v>
      </c>
      <c r="AD20" s="3"/>
      <c r="AE20" s="4">
        <f>(Q20+AA20)/2*365</f>
        <v>1460</v>
      </c>
      <c r="AF20" s="3"/>
      <c r="AG20" s="122">
        <f>AE20</f>
        <v>1460</v>
      </c>
      <c r="AH20" s="3"/>
      <c r="AI20" s="8">
        <f>AG20*AC20</f>
        <v>976404.2</v>
      </c>
      <c r="AJ20" s="9"/>
      <c r="AK20" s="10">
        <f>'Inpatient Projections by TCP'!$N$7</f>
        <v>4</v>
      </c>
      <c r="AL20" s="3"/>
      <c r="AM20" s="7">
        <v>668.77</v>
      </c>
      <c r="AN20" s="3"/>
      <c r="AO20" s="4">
        <f>(AA20+AK20)/2*365</f>
        <v>1460</v>
      </c>
      <c r="AP20" s="3"/>
      <c r="AQ20" s="122">
        <f>AO20</f>
        <v>1460</v>
      </c>
      <c r="AR20" s="3"/>
      <c r="AS20" s="11">
        <f>AQ20*AM20</f>
        <v>976404.2</v>
      </c>
    </row>
    <row r="21" spans="2:45" ht="14.25">
      <c r="B21" s="12"/>
      <c r="C21" s="1"/>
      <c r="D21" s="13"/>
      <c r="E21" s="3"/>
      <c r="F21" s="13"/>
      <c r="G21" s="6"/>
      <c r="H21" s="13"/>
      <c r="I21" s="6"/>
      <c r="J21" s="13"/>
      <c r="K21" s="6"/>
      <c r="L21" s="14"/>
      <c r="M21" s="13"/>
      <c r="N21" s="13"/>
      <c r="O21" s="15"/>
      <c r="P21" s="9"/>
      <c r="Q21" s="16"/>
      <c r="R21" s="3"/>
      <c r="S21" s="14"/>
      <c r="T21" s="3"/>
      <c r="U21" s="13"/>
      <c r="V21" s="3"/>
      <c r="W21" s="13"/>
      <c r="X21" s="3"/>
      <c r="Y21" s="15"/>
      <c r="Z21" s="9"/>
      <c r="AA21" s="16"/>
      <c r="AB21" s="3"/>
      <c r="AC21" s="14"/>
      <c r="AD21" s="3"/>
      <c r="AE21" s="13"/>
      <c r="AF21" s="3"/>
      <c r="AG21" s="13"/>
      <c r="AH21" s="3"/>
      <c r="AI21" s="15"/>
      <c r="AJ21" s="9"/>
      <c r="AK21" s="16"/>
      <c r="AL21" s="3"/>
      <c r="AM21" s="14"/>
      <c r="AN21" s="3"/>
      <c r="AO21" s="13"/>
      <c r="AP21" s="3"/>
      <c r="AQ21" s="13"/>
      <c r="AR21" s="3"/>
      <c r="AS21" s="17"/>
    </row>
    <row r="22" spans="2:45" ht="15">
      <c r="B22" s="18" t="s">
        <v>0</v>
      </c>
      <c r="C22" s="1"/>
      <c r="D22" s="19">
        <f>SUM(D23:D27)</f>
        <v>4</v>
      </c>
      <c r="E22" s="20"/>
      <c r="F22" s="21">
        <f>SUM(F23:F27)</f>
        <v>4</v>
      </c>
      <c r="G22" s="22"/>
      <c r="H22" s="23"/>
      <c r="I22" s="22"/>
      <c r="J22" s="23"/>
      <c r="K22" s="22"/>
      <c r="L22" s="24"/>
      <c r="M22" s="21">
        <f>SUM(M23:M27)</f>
        <v>1460</v>
      </c>
      <c r="N22" s="21">
        <f>SUM(N23:N27)</f>
        <v>1460</v>
      </c>
      <c r="O22" s="25">
        <f>SUM(O23:O27)</f>
        <v>733284.9999999999</v>
      </c>
      <c r="P22" s="9"/>
      <c r="Q22" s="19">
        <f>SUM(Q23:Q27)</f>
        <v>0</v>
      </c>
      <c r="R22" s="20"/>
      <c r="S22" s="24"/>
      <c r="T22" s="20"/>
      <c r="U22" s="21">
        <f>SUM(U23:U27)</f>
        <v>730</v>
      </c>
      <c r="V22" s="20"/>
      <c r="W22" s="21">
        <f>SUM(W23:W27)</f>
        <v>730</v>
      </c>
      <c r="X22" s="20"/>
      <c r="Y22" s="25">
        <f>SUM(Y23:Y27)</f>
        <v>0</v>
      </c>
      <c r="Z22" s="26"/>
      <c r="AA22" s="19">
        <f>SUM(AA23:AA27)</f>
        <v>0</v>
      </c>
      <c r="AB22" s="20"/>
      <c r="AC22" s="24"/>
      <c r="AD22" s="20"/>
      <c r="AE22" s="21">
        <f>SUM(AE23:AE27)</f>
        <v>0</v>
      </c>
      <c r="AF22" s="20"/>
      <c r="AG22" s="21">
        <f>SUM(AG23:AG27)</f>
        <v>0</v>
      </c>
      <c r="AH22" s="20"/>
      <c r="AI22" s="25">
        <f>SUM(AI23:AI27)</f>
        <v>0</v>
      </c>
      <c r="AJ22" s="26"/>
      <c r="AK22" s="19">
        <f>SUM(AK23:AK27)</f>
        <v>0</v>
      </c>
      <c r="AL22" s="20"/>
      <c r="AM22" s="24"/>
      <c r="AN22" s="20"/>
      <c r="AO22" s="21">
        <f>SUM(AO23:AO27)</f>
        <v>0</v>
      </c>
      <c r="AP22" s="20"/>
      <c r="AQ22" s="21">
        <f>SUM(AQ23:AQ27)</f>
        <v>0</v>
      </c>
      <c r="AR22" s="20"/>
      <c r="AS22" s="25">
        <f>SUM(AS23:AS27)</f>
        <v>0</v>
      </c>
    </row>
    <row r="23" spans="2:45" ht="15">
      <c r="B23" s="27" t="s">
        <v>1</v>
      </c>
      <c r="C23" s="28"/>
      <c r="D23" s="29">
        <v>0</v>
      </c>
      <c r="E23" s="20"/>
      <c r="F23" s="29">
        <v>0</v>
      </c>
      <c r="G23" s="22"/>
      <c r="H23" s="22"/>
      <c r="I23" s="22"/>
      <c r="J23" s="22"/>
      <c r="K23" s="22"/>
      <c r="L23" s="30">
        <v>842.55</v>
      </c>
      <c r="M23" s="31">
        <f>(D23+F23)/2*365</f>
        <v>0</v>
      </c>
      <c r="N23" s="29">
        <f>M23</f>
        <v>0</v>
      </c>
      <c r="O23" s="32">
        <f>N23*L23</f>
        <v>0</v>
      </c>
      <c r="P23" s="9"/>
      <c r="Q23" s="33"/>
      <c r="R23" s="20"/>
      <c r="S23" s="30"/>
      <c r="T23" s="20"/>
      <c r="U23" s="31">
        <f>(F23+Q23)/2*365</f>
        <v>0</v>
      </c>
      <c r="V23" s="20"/>
      <c r="W23" s="29">
        <f>U23</f>
        <v>0</v>
      </c>
      <c r="X23" s="20"/>
      <c r="Y23" s="32">
        <f>W23*S23</f>
        <v>0</v>
      </c>
      <c r="Z23" s="26"/>
      <c r="AA23" s="33"/>
      <c r="AB23" s="20"/>
      <c r="AC23" s="30"/>
      <c r="AD23" s="20"/>
      <c r="AE23" s="31">
        <f>(Q23+AA23)/2*365</f>
        <v>0</v>
      </c>
      <c r="AF23" s="20"/>
      <c r="AG23" s="29">
        <f>AE23</f>
        <v>0</v>
      </c>
      <c r="AH23" s="20"/>
      <c r="AI23" s="32">
        <f>AG23*AC23</f>
        <v>0</v>
      </c>
      <c r="AJ23" s="26"/>
      <c r="AK23" s="33"/>
      <c r="AL23" s="20"/>
      <c r="AM23" s="30"/>
      <c r="AN23" s="20"/>
      <c r="AO23" s="31">
        <f>(AA23+AK23)/2*365</f>
        <v>0</v>
      </c>
      <c r="AP23" s="20"/>
      <c r="AQ23" s="29">
        <f>AO23</f>
        <v>0</v>
      </c>
      <c r="AR23" s="20"/>
      <c r="AS23" s="34">
        <f>AQ23*AM23</f>
        <v>0</v>
      </c>
    </row>
    <row r="24" spans="2:45" ht="15">
      <c r="B24" s="27" t="s">
        <v>2</v>
      </c>
      <c r="C24" s="35"/>
      <c r="D24" s="29">
        <v>4</v>
      </c>
      <c r="E24" s="36"/>
      <c r="F24" s="29">
        <v>4</v>
      </c>
      <c r="G24" s="22"/>
      <c r="H24" s="22"/>
      <c r="I24" s="22"/>
      <c r="J24" s="22"/>
      <c r="K24" s="22"/>
      <c r="L24" s="30">
        <v>502.24999999999994</v>
      </c>
      <c r="M24" s="31">
        <f>(D24+F24)/2*365</f>
        <v>1460</v>
      </c>
      <c r="N24" s="29">
        <f>M24</f>
        <v>1460</v>
      </c>
      <c r="O24" s="32">
        <f>N24*L24</f>
        <v>733284.9999999999</v>
      </c>
      <c r="P24" s="9"/>
      <c r="Q24" s="33"/>
      <c r="R24" s="36"/>
      <c r="S24" s="30"/>
      <c r="T24" s="36"/>
      <c r="U24" s="31">
        <f>(F24+Q24)/2*365</f>
        <v>730</v>
      </c>
      <c r="V24" s="36"/>
      <c r="W24" s="29">
        <f>U24</f>
        <v>730</v>
      </c>
      <c r="X24" s="36"/>
      <c r="Y24" s="32">
        <f>W24*S24</f>
        <v>0</v>
      </c>
      <c r="Z24" s="26"/>
      <c r="AA24" s="33"/>
      <c r="AB24" s="36"/>
      <c r="AC24" s="30"/>
      <c r="AD24" s="36"/>
      <c r="AE24" s="31">
        <f>(Q24+AA24)/2*365</f>
        <v>0</v>
      </c>
      <c r="AF24" s="36"/>
      <c r="AG24" s="29">
        <f>AE24</f>
        <v>0</v>
      </c>
      <c r="AH24" s="36"/>
      <c r="AI24" s="32">
        <f>AG24*AC24</f>
        <v>0</v>
      </c>
      <c r="AJ24" s="26"/>
      <c r="AK24" s="33"/>
      <c r="AL24" s="36"/>
      <c r="AM24" s="30"/>
      <c r="AN24" s="36"/>
      <c r="AO24" s="31">
        <f>(AA24+AK24)/2*365</f>
        <v>0</v>
      </c>
      <c r="AP24" s="36"/>
      <c r="AQ24" s="29">
        <f>AO24</f>
        <v>0</v>
      </c>
      <c r="AR24" s="36"/>
      <c r="AS24" s="34">
        <f>AQ24*AM24</f>
        <v>0</v>
      </c>
    </row>
    <row r="25" spans="2:45" ht="15">
      <c r="B25" s="27" t="s">
        <v>3</v>
      </c>
      <c r="C25" s="35"/>
      <c r="D25" s="29">
        <v>0</v>
      </c>
      <c r="E25" s="36"/>
      <c r="F25" s="29">
        <v>0</v>
      </c>
      <c r="G25" s="22"/>
      <c r="H25" s="22"/>
      <c r="I25" s="22"/>
      <c r="J25" s="22"/>
      <c r="K25" s="22"/>
      <c r="L25" s="30">
        <v>465.34999999999997</v>
      </c>
      <c r="M25" s="31">
        <f>(D25+F25)/2*365</f>
        <v>0</v>
      </c>
      <c r="N25" s="29">
        <f>M25</f>
        <v>0</v>
      </c>
      <c r="O25" s="32">
        <f>N25*L25</f>
        <v>0</v>
      </c>
      <c r="P25" s="9"/>
      <c r="Q25" s="33"/>
      <c r="R25" s="36"/>
      <c r="S25" s="30"/>
      <c r="T25" s="36"/>
      <c r="U25" s="31">
        <f>(F25+Q25)/2*365</f>
        <v>0</v>
      </c>
      <c r="V25" s="36"/>
      <c r="W25" s="29">
        <f>U25</f>
        <v>0</v>
      </c>
      <c r="X25" s="36"/>
      <c r="Y25" s="32">
        <f>W25*S25</f>
        <v>0</v>
      </c>
      <c r="Z25" s="26"/>
      <c r="AA25" s="33"/>
      <c r="AB25" s="36"/>
      <c r="AC25" s="30"/>
      <c r="AD25" s="36"/>
      <c r="AE25" s="31">
        <f>(Q25+AA25)/2*365</f>
        <v>0</v>
      </c>
      <c r="AF25" s="36"/>
      <c r="AG25" s="29">
        <f>AE25</f>
        <v>0</v>
      </c>
      <c r="AH25" s="36"/>
      <c r="AI25" s="32">
        <f>AG25*AC25</f>
        <v>0</v>
      </c>
      <c r="AJ25" s="26"/>
      <c r="AK25" s="33"/>
      <c r="AL25" s="36"/>
      <c r="AM25" s="30"/>
      <c r="AN25" s="36"/>
      <c r="AO25" s="31">
        <f>(AA25+AK25)/2*365</f>
        <v>0</v>
      </c>
      <c r="AP25" s="36"/>
      <c r="AQ25" s="29">
        <f>AO25</f>
        <v>0</v>
      </c>
      <c r="AR25" s="36"/>
      <c r="AS25" s="34">
        <f>AQ25*AM25</f>
        <v>0</v>
      </c>
    </row>
    <row r="26" spans="2:45" ht="15">
      <c r="B26" s="27" t="s">
        <v>4</v>
      </c>
      <c r="C26" s="35"/>
      <c r="D26" s="29">
        <v>0</v>
      </c>
      <c r="E26" s="36"/>
      <c r="F26" s="29">
        <v>0</v>
      </c>
      <c r="G26" s="22"/>
      <c r="H26" s="22"/>
      <c r="I26" s="22"/>
      <c r="J26" s="22"/>
      <c r="K26" s="22"/>
      <c r="L26" s="30">
        <v>864.93</v>
      </c>
      <c r="M26" s="31">
        <f>(D26+F26)/2*365</f>
        <v>0</v>
      </c>
      <c r="N26" s="29">
        <f>M26</f>
        <v>0</v>
      </c>
      <c r="O26" s="32">
        <f>N26*L26</f>
        <v>0</v>
      </c>
      <c r="P26" s="9"/>
      <c r="Q26" s="33">
        <v>0</v>
      </c>
      <c r="R26" s="36"/>
      <c r="S26" s="30"/>
      <c r="T26" s="36"/>
      <c r="U26" s="31">
        <f>(F26+Q26)/2*365</f>
        <v>0</v>
      </c>
      <c r="V26" s="36"/>
      <c r="W26" s="29">
        <f>U26</f>
        <v>0</v>
      </c>
      <c r="X26" s="36"/>
      <c r="Y26" s="32">
        <f>W26*S26</f>
        <v>0</v>
      </c>
      <c r="Z26" s="26"/>
      <c r="AA26" s="33">
        <v>0</v>
      </c>
      <c r="AB26" s="36"/>
      <c r="AC26" s="30"/>
      <c r="AD26" s="36"/>
      <c r="AE26" s="31">
        <f>(Q26+AA26)/2*365</f>
        <v>0</v>
      </c>
      <c r="AF26" s="36"/>
      <c r="AG26" s="29">
        <f>AE26</f>
        <v>0</v>
      </c>
      <c r="AH26" s="36"/>
      <c r="AI26" s="32">
        <f>AG26*AC26</f>
        <v>0</v>
      </c>
      <c r="AJ26" s="26"/>
      <c r="AK26" s="33">
        <v>0</v>
      </c>
      <c r="AL26" s="36"/>
      <c r="AM26" s="30"/>
      <c r="AN26" s="36"/>
      <c r="AO26" s="31">
        <f>(AA26+AK26)/2*365</f>
        <v>0</v>
      </c>
      <c r="AP26" s="36"/>
      <c r="AQ26" s="29">
        <f>AO26</f>
        <v>0</v>
      </c>
      <c r="AR26" s="36"/>
      <c r="AS26" s="34">
        <f>AQ26*AM26</f>
        <v>0</v>
      </c>
    </row>
    <row r="27" spans="2:45" ht="15">
      <c r="B27" s="27" t="s">
        <v>59</v>
      </c>
      <c r="C27" s="28"/>
      <c r="D27" s="29">
        <v>0</v>
      </c>
      <c r="E27" s="20"/>
      <c r="F27" s="29">
        <v>0</v>
      </c>
      <c r="G27" s="22"/>
      <c r="H27" s="22"/>
      <c r="I27" s="22"/>
      <c r="J27" s="22"/>
      <c r="K27" s="22"/>
      <c r="L27" s="30">
        <v>2030.5249999999999</v>
      </c>
      <c r="M27" s="31">
        <f>(D27+F27)/2*365</f>
        <v>0</v>
      </c>
      <c r="N27" s="29">
        <f>M27</f>
        <v>0</v>
      </c>
      <c r="O27" s="32">
        <f>N27*L27</f>
        <v>0</v>
      </c>
      <c r="P27" s="9"/>
      <c r="Q27" s="33"/>
      <c r="R27" s="20"/>
      <c r="S27" s="30"/>
      <c r="T27" s="20"/>
      <c r="U27" s="31">
        <f>(F27+Q27)/2*365</f>
        <v>0</v>
      </c>
      <c r="V27" s="20"/>
      <c r="W27" s="29">
        <f>U27</f>
        <v>0</v>
      </c>
      <c r="X27" s="20"/>
      <c r="Y27" s="32">
        <f>W27*S27</f>
        <v>0</v>
      </c>
      <c r="Z27" s="26"/>
      <c r="AA27" s="33"/>
      <c r="AB27" s="20"/>
      <c r="AC27" s="30"/>
      <c r="AD27" s="20"/>
      <c r="AE27" s="31">
        <f>(Q27+AA27)/2*365</f>
        <v>0</v>
      </c>
      <c r="AF27" s="20"/>
      <c r="AG27" s="29">
        <f>AE27</f>
        <v>0</v>
      </c>
      <c r="AH27" s="20"/>
      <c r="AI27" s="32">
        <f>AG27*AC27</f>
        <v>0</v>
      </c>
      <c r="AJ27" s="26"/>
      <c r="AK27" s="33"/>
      <c r="AL27" s="20"/>
      <c r="AM27" s="30"/>
      <c r="AN27" s="20"/>
      <c r="AO27" s="31">
        <f>(AA27+AK27)/2*365</f>
        <v>0</v>
      </c>
      <c r="AP27" s="20"/>
      <c r="AQ27" s="29">
        <f>AO27</f>
        <v>0</v>
      </c>
      <c r="AR27" s="20"/>
      <c r="AS27" s="34">
        <f>AQ27*AM27</f>
        <v>0</v>
      </c>
    </row>
    <row r="28" spans="2:45" ht="14.25">
      <c r="B28" s="71"/>
      <c r="C28" s="72"/>
      <c r="D28" s="58"/>
      <c r="E28" s="58"/>
      <c r="F28" s="58"/>
      <c r="G28" s="58"/>
      <c r="H28" s="58"/>
      <c r="I28" s="58"/>
      <c r="J28" s="58"/>
      <c r="K28" s="58"/>
      <c r="L28" s="58"/>
      <c r="M28" s="58"/>
      <c r="N28" s="58"/>
      <c r="O28" s="72"/>
      <c r="P28" s="9"/>
      <c r="Q28" s="73"/>
      <c r="R28" s="58"/>
      <c r="S28" s="58"/>
      <c r="T28" s="58"/>
      <c r="U28" s="58"/>
      <c r="V28" s="58"/>
      <c r="W28" s="58"/>
      <c r="X28" s="58"/>
      <c r="Y28" s="72"/>
      <c r="Z28" s="9"/>
      <c r="AA28" s="73"/>
      <c r="AB28" s="58"/>
      <c r="AC28" s="58"/>
      <c r="AD28" s="58"/>
      <c r="AE28" s="58"/>
      <c r="AF28" s="58"/>
      <c r="AG28" s="58"/>
      <c r="AH28" s="58"/>
      <c r="AI28" s="72"/>
      <c r="AJ28" s="9"/>
      <c r="AK28" s="73"/>
      <c r="AL28" s="58"/>
      <c r="AM28" s="58"/>
      <c r="AN28" s="58"/>
      <c r="AO28" s="58"/>
      <c r="AP28" s="58"/>
      <c r="AQ28" s="58"/>
      <c r="AR28" s="58"/>
      <c r="AS28" s="74"/>
    </row>
    <row r="29" spans="2:45" ht="30.75" thickBot="1">
      <c r="B29" s="103" t="s">
        <v>60</v>
      </c>
      <c r="C29" s="1"/>
      <c r="D29" s="2">
        <v>2</v>
      </c>
      <c r="E29" s="3"/>
      <c r="F29" s="4">
        <f>'Inpatient Projections by TCP'!$B$8</f>
        <v>2</v>
      </c>
      <c r="G29" s="5" t="b">
        <f>H29+J29=F29</f>
        <v>0</v>
      </c>
      <c r="H29" s="2"/>
      <c r="I29" s="6"/>
      <c r="J29" s="2"/>
      <c r="K29" s="6"/>
      <c r="L29" s="7">
        <v>668.77</v>
      </c>
      <c r="M29" s="4">
        <f>(D29+F29)/2*365</f>
        <v>730</v>
      </c>
      <c r="N29" s="122">
        <f>M29</f>
        <v>730</v>
      </c>
      <c r="O29" s="8">
        <f>N29*L29</f>
        <v>488202.1</v>
      </c>
      <c r="P29" s="9"/>
      <c r="Q29" s="10">
        <f>'Inpatient Projections by TCP'!$F$8</f>
        <v>2</v>
      </c>
      <c r="R29" s="3"/>
      <c r="S29" s="7">
        <v>668.77</v>
      </c>
      <c r="T29" s="3"/>
      <c r="U29" s="4">
        <f>(F29+Q29)/2*365</f>
        <v>730</v>
      </c>
      <c r="V29" s="3"/>
      <c r="W29" s="122">
        <f>U29</f>
        <v>730</v>
      </c>
      <c r="X29" s="3"/>
      <c r="Y29" s="8">
        <f>W29*S29</f>
        <v>488202.1</v>
      </c>
      <c r="Z29" s="9"/>
      <c r="AA29" s="10">
        <f>'Inpatient Projections by TCP'!$J$8</f>
        <v>2</v>
      </c>
      <c r="AB29" s="3"/>
      <c r="AC29" s="7">
        <v>668.77</v>
      </c>
      <c r="AD29" s="3"/>
      <c r="AE29" s="4">
        <f>(Q29+AA29)/2*365</f>
        <v>730</v>
      </c>
      <c r="AF29" s="3"/>
      <c r="AG29" s="122">
        <f>AE29</f>
        <v>730</v>
      </c>
      <c r="AH29" s="3"/>
      <c r="AI29" s="8">
        <f>AG29*AC29</f>
        <v>488202.1</v>
      </c>
      <c r="AJ29" s="9"/>
      <c r="AK29" s="10">
        <f>'Inpatient Projections by TCP'!$N$8</f>
        <v>2</v>
      </c>
      <c r="AL29" s="3"/>
      <c r="AM29" s="7">
        <v>668.77</v>
      </c>
      <c r="AN29" s="3"/>
      <c r="AO29" s="4">
        <f>(AA29+AK29)/2*365</f>
        <v>730</v>
      </c>
      <c r="AP29" s="3"/>
      <c r="AQ29" s="122">
        <f>AO29</f>
        <v>730</v>
      </c>
      <c r="AR29" s="3"/>
      <c r="AS29" s="11">
        <f>AQ29*AM29</f>
        <v>488202.1</v>
      </c>
    </row>
    <row r="30" spans="2:45" ht="14.25">
      <c r="B30" s="12"/>
      <c r="C30" s="1"/>
      <c r="D30" s="13"/>
      <c r="E30" s="3"/>
      <c r="F30" s="13"/>
      <c r="G30" s="6"/>
      <c r="H30" s="13"/>
      <c r="I30" s="6"/>
      <c r="J30" s="13"/>
      <c r="K30" s="6"/>
      <c r="L30" s="14"/>
      <c r="M30" s="13"/>
      <c r="N30" s="13"/>
      <c r="O30" s="15"/>
      <c r="P30" s="9"/>
      <c r="Q30" s="16"/>
      <c r="R30" s="3"/>
      <c r="S30" s="14"/>
      <c r="T30" s="3"/>
      <c r="U30" s="13"/>
      <c r="V30" s="3"/>
      <c r="W30" s="13"/>
      <c r="X30" s="3"/>
      <c r="Y30" s="15"/>
      <c r="Z30" s="9"/>
      <c r="AA30" s="16"/>
      <c r="AB30" s="3"/>
      <c r="AC30" s="14"/>
      <c r="AD30" s="3"/>
      <c r="AE30" s="13"/>
      <c r="AF30" s="3"/>
      <c r="AG30" s="13"/>
      <c r="AH30" s="3"/>
      <c r="AI30" s="15"/>
      <c r="AJ30" s="9"/>
      <c r="AK30" s="16"/>
      <c r="AL30" s="3"/>
      <c r="AM30" s="14"/>
      <c r="AN30" s="3"/>
      <c r="AO30" s="13"/>
      <c r="AP30" s="3"/>
      <c r="AQ30" s="13"/>
      <c r="AR30" s="3"/>
      <c r="AS30" s="17"/>
    </row>
    <row r="31" spans="2:45" ht="15">
      <c r="B31" s="18" t="s">
        <v>0</v>
      </c>
      <c r="C31" s="1"/>
      <c r="D31" s="19">
        <f>SUM(D32:D36)</f>
        <v>2</v>
      </c>
      <c r="E31" s="20"/>
      <c r="F31" s="21">
        <f>SUM(F32:F36)</f>
        <v>2</v>
      </c>
      <c r="G31" s="22"/>
      <c r="H31" s="23"/>
      <c r="I31" s="22"/>
      <c r="J31" s="23"/>
      <c r="K31" s="22"/>
      <c r="L31" s="24"/>
      <c r="M31" s="21">
        <f>SUM(M32:M36)</f>
        <v>730</v>
      </c>
      <c r="N31" s="21">
        <f>SUM(N32:N36)</f>
        <v>730</v>
      </c>
      <c r="O31" s="25">
        <f>SUM(O32:O36)</f>
        <v>499020.69999999995</v>
      </c>
      <c r="P31" s="9"/>
      <c r="Q31" s="19">
        <f>SUM(Q32:Q36)</f>
        <v>1</v>
      </c>
      <c r="R31" s="20"/>
      <c r="S31" s="24"/>
      <c r="T31" s="20"/>
      <c r="U31" s="21">
        <f>SUM(U32:U36)</f>
        <v>547.5</v>
      </c>
      <c r="V31" s="20"/>
      <c r="W31" s="21">
        <f>SUM(W32:W36)</f>
        <v>547.5</v>
      </c>
      <c r="X31" s="20"/>
      <c r="Y31" s="25">
        <f>SUM(Y32:Y36)</f>
        <v>0</v>
      </c>
      <c r="Z31" s="26"/>
      <c r="AA31" s="19">
        <f>SUM(AA32:AA36)</f>
        <v>1</v>
      </c>
      <c r="AB31" s="20"/>
      <c r="AC31" s="24"/>
      <c r="AD31" s="20"/>
      <c r="AE31" s="21">
        <f>SUM(AE32:AE36)</f>
        <v>365</v>
      </c>
      <c r="AF31" s="20"/>
      <c r="AG31" s="21">
        <f>SUM(AG32:AG36)</f>
        <v>365</v>
      </c>
      <c r="AH31" s="20"/>
      <c r="AI31" s="25">
        <f>SUM(AI32:AI36)</f>
        <v>0</v>
      </c>
      <c r="AJ31" s="26"/>
      <c r="AK31" s="19">
        <f>SUM(AK32:AK36)</f>
        <v>1</v>
      </c>
      <c r="AL31" s="20"/>
      <c r="AM31" s="24"/>
      <c r="AN31" s="20"/>
      <c r="AO31" s="21">
        <f>SUM(AO32:AO36)</f>
        <v>365</v>
      </c>
      <c r="AP31" s="20"/>
      <c r="AQ31" s="21">
        <f>SUM(AQ32:AQ36)</f>
        <v>365</v>
      </c>
      <c r="AR31" s="20"/>
      <c r="AS31" s="25">
        <f>SUM(AS32:AS36)</f>
        <v>0</v>
      </c>
    </row>
    <row r="32" spans="2:45" ht="15">
      <c r="B32" s="27" t="s">
        <v>1</v>
      </c>
      <c r="C32" s="28"/>
      <c r="D32" s="29">
        <v>0</v>
      </c>
      <c r="E32" s="20"/>
      <c r="F32" s="29">
        <v>0</v>
      </c>
      <c r="G32" s="22"/>
      <c r="H32" s="22"/>
      <c r="I32" s="22"/>
      <c r="J32" s="22"/>
      <c r="K32" s="22"/>
      <c r="L32" s="30">
        <v>842.55</v>
      </c>
      <c r="M32" s="31">
        <f>(D32+F32)/2*365</f>
        <v>0</v>
      </c>
      <c r="N32" s="29">
        <f>M32</f>
        <v>0</v>
      </c>
      <c r="O32" s="32">
        <f>N32*L32</f>
        <v>0</v>
      </c>
      <c r="P32" s="9"/>
      <c r="Q32" s="33"/>
      <c r="R32" s="20"/>
      <c r="S32" s="30"/>
      <c r="T32" s="20"/>
      <c r="U32" s="31">
        <f>(F32+Q32)/2*365</f>
        <v>0</v>
      </c>
      <c r="V32" s="20"/>
      <c r="W32" s="29">
        <f>U32</f>
        <v>0</v>
      </c>
      <c r="X32" s="20"/>
      <c r="Y32" s="32">
        <f>W32*S32</f>
        <v>0</v>
      </c>
      <c r="Z32" s="26"/>
      <c r="AA32" s="33"/>
      <c r="AB32" s="20"/>
      <c r="AC32" s="30"/>
      <c r="AD32" s="20"/>
      <c r="AE32" s="31">
        <f>(Q32+AA32)/2*365</f>
        <v>0</v>
      </c>
      <c r="AF32" s="20"/>
      <c r="AG32" s="29">
        <f>AE32</f>
        <v>0</v>
      </c>
      <c r="AH32" s="20"/>
      <c r="AI32" s="32">
        <f>AG32*AC32</f>
        <v>0</v>
      </c>
      <c r="AJ32" s="26"/>
      <c r="AK32" s="33"/>
      <c r="AL32" s="20"/>
      <c r="AM32" s="30"/>
      <c r="AN32" s="20"/>
      <c r="AO32" s="31">
        <f>(AA32+AK32)/2*365</f>
        <v>0</v>
      </c>
      <c r="AP32" s="20"/>
      <c r="AQ32" s="29">
        <f>AO32</f>
        <v>0</v>
      </c>
      <c r="AR32" s="20"/>
      <c r="AS32" s="34">
        <f>AQ32*AM32</f>
        <v>0</v>
      </c>
    </row>
    <row r="33" spans="2:45" ht="15">
      <c r="B33" s="27" t="s">
        <v>2</v>
      </c>
      <c r="C33" s="35"/>
      <c r="D33" s="29">
        <v>1</v>
      </c>
      <c r="E33" s="36"/>
      <c r="F33" s="29">
        <v>1</v>
      </c>
      <c r="G33" s="22"/>
      <c r="H33" s="22"/>
      <c r="I33" s="22"/>
      <c r="J33" s="22"/>
      <c r="K33" s="22"/>
      <c r="L33" s="30">
        <v>502.24999999999994</v>
      </c>
      <c r="M33" s="31">
        <f>(D33+F33)/2*365</f>
        <v>365</v>
      </c>
      <c r="N33" s="29">
        <f>M33</f>
        <v>365</v>
      </c>
      <c r="O33" s="32">
        <f>N33*L33</f>
        <v>183321.24999999997</v>
      </c>
      <c r="P33" s="9"/>
      <c r="Q33" s="33"/>
      <c r="R33" s="36"/>
      <c r="S33" s="30"/>
      <c r="T33" s="36"/>
      <c r="U33" s="31">
        <f>(F33+Q33)/2*365</f>
        <v>182.5</v>
      </c>
      <c r="V33" s="36"/>
      <c r="W33" s="29">
        <f>U33</f>
        <v>182.5</v>
      </c>
      <c r="X33" s="36"/>
      <c r="Y33" s="32">
        <f>W33*S33</f>
        <v>0</v>
      </c>
      <c r="Z33" s="26"/>
      <c r="AA33" s="33"/>
      <c r="AB33" s="36"/>
      <c r="AC33" s="30"/>
      <c r="AD33" s="36"/>
      <c r="AE33" s="31">
        <f>(Q33+AA33)/2*365</f>
        <v>0</v>
      </c>
      <c r="AF33" s="36"/>
      <c r="AG33" s="29">
        <f>AE33</f>
        <v>0</v>
      </c>
      <c r="AH33" s="36"/>
      <c r="AI33" s="32">
        <f>AG33*AC33</f>
        <v>0</v>
      </c>
      <c r="AJ33" s="26"/>
      <c r="AK33" s="33"/>
      <c r="AL33" s="36"/>
      <c r="AM33" s="30"/>
      <c r="AN33" s="36"/>
      <c r="AO33" s="31">
        <f>(AA33+AK33)/2*365</f>
        <v>0</v>
      </c>
      <c r="AP33" s="36"/>
      <c r="AQ33" s="29">
        <f>AO33</f>
        <v>0</v>
      </c>
      <c r="AR33" s="36"/>
      <c r="AS33" s="34">
        <f>AQ33*AM33</f>
        <v>0</v>
      </c>
    </row>
    <row r="34" spans="2:45" ht="15">
      <c r="B34" s="27" t="s">
        <v>3</v>
      </c>
      <c r="C34" s="35"/>
      <c r="D34" s="29">
        <v>0</v>
      </c>
      <c r="E34" s="36"/>
      <c r="F34" s="29">
        <v>0</v>
      </c>
      <c r="G34" s="22"/>
      <c r="H34" s="22"/>
      <c r="I34" s="22"/>
      <c r="J34" s="22"/>
      <c r="K34" s="22"/>
      <c r="L34" s="30">
        <v>465.34999999999997</v>
      </c>
      <c r="M34" s="31">
        <f>(D34+F34)/2*365</f>
        <v>0</v>
      </c>
      <c r="N34" s="29">
        <f>M34</f>
        <v>0</v>
      </c>
      <c r="O34" s="32">
        <f>N34*L34</f>
        <v>0</v>
      </c>
      <c r="P34" s="9"/>
      <c r="Q34" s="33"/>
      <c r="R34" s="36"/>
      <c r="S34" s="30"/>
      <c r="T34" s="36"/>
      <c r="U34" s="31">
        <f>(F34+Q34)/2*365</f>
        <v>0</v>
      </c>
      <c r="V34" s="36"/>
      <c r="W34" s="29">
        <f>U34</f>
        <v>0</v>
      </c>
      <c r="X34" s="36"/>
      <c r="Y34" s="32">
        <f>W34*S34</f>
        <v>0</v>
      </c>
      <c r="Z34" s="26"/>
      <c r="AA34" s="33"/>
      <c r="AB34" s="36"/>
      <c r="AC34" s="30"/>
      <c r="AD34" s="36"/>
      <c r="AE34" s="31">
        <f>(Q34+AA34)/2*365</f>
        <v>0</v>
      </c>
      <c r="AF34" s="36"/>
      <c r="AG34" s="29">
        <f>AE34</f>
        <v>0</v>
      </c>
      <c r="AH34" s="36"/>
      <c r="AI34" s="32">
        <f>AG34*AC34</f>
        <v>0</v>
      </c>
      <c r="AJ34" s="26"/>
      <c r="AK34" s="33"/>
      <c r="AL34" s="36"/>
      <c r="AM34" s="30"/>
      <c r="AN34" s="36"/>
      <c r="AO34" s="31">
        <f>(AA34+AK34)/2*365</f>
        <v>0</v>
      </c>
      <c r="AP34" s="36"/>
      <c r="AQ34" s="29">
        <f>AO34</f>
        <v>0</v>
      </c>
      <c r="AR34" s="36"/>
      <c r="AS34" s="34">
        <f>AQ34*AM34</f>
        <v>0</v>
      </c>
    </row>
    <row r="35" spans="2:45" ht="15">
      <c r="B35" s="27" t="s">
        <v>4</v>
      </c>
      <c r="C35" s="35"/>
      <c r="D35" s="29">
        <v>1</v>
      </c>
      <c r="E35" s="36"/>
      <c r="F35" s="29">
        <v>1</v>
      </c>
      <c r="G35" s="22"/>
      <c r="H35" s="22"/>
      <c r="I35" s="22"/>
      <c r="J35" s="22"/>
      <c r="K35" s="22"/>
      <c r="L35" s="30">
        <v>864.93</v>
      </c>
      <c r="M35" s="31">
        <f>(D35+F35)/2*365</f>
        <v>365</v>
      </c>
      <c r="N35" s="29">
        <f>M35</f>
        <v>365</v>
      </c>
      <c r="O35" s="32">
        <f>N35*L35</f>
        <v>315699.44999999995</v>
      </c>
      <c r="P35" s="9"/>
      <c r="Q35" s="33">
        <v>1</v>
      </c>
      <c r="R35" s="36"/>
      <c r="S35" s="30"/>
      <c r="T35" s="36"/>
      <c r="U35" s="31">
        <f>(F35+Q35)/2*365</f>
        <v>365</v>
      </c>
      <c r="V35" s="36"/>
      <c r="W35" s="29">
        <f>U35</f>
        <v>365</v>
      </c>
      <c r="X35" s="36"/>
      <c r="Y35" s="32">
        <f>W35*S35</f>
        <v>0</v>
      </c>
      <c r="Z35" s="26"/>
      <c r="AA35" s="33">
        <v>1</v>
      </c>
      <c r="AB35" s="36"/>
      <c r="AC35" s="30"/>
      <c r="AD35" s="36"/>
      <c r="AE35" s="31">
        <f>(Q35+AA35)/2*365</f>
        <v>365</v>
      </c>
      <c r="AF35" s="36"/>
      <c r="AG35" s="29">
        <f>AE35</f>
        <v>365</v>
      </c>
      <c r="AH35" s="36"/>
      <c r="AI35" s="32">
        <f>AG35*AC35</f>
        <v>0</v>
      </c>
      <c r="AJ35" s="26"/>
      <c r="AK35" s="33">
        <v>1</v>
      </c>
      <c r="AL35" s="36"/>
      <c r="AM35" s="30"/>
      <c r="AN35" s="36"/>
      <c r="AO35" s="31">
        <f>(AA35+AK35)/2*365</f>
        <v>365</v>
      </c>
      <c r="AP35" s="36"/>
      <c r="AQ35" s="29">
        <f>AO35</f>
        <v>365</v>
      </c>
      <c r="AR35" s="36"/>
      <c r="AS35" s="34">
        <f>AQ35*AM35</f>
        <v>0</v>
      </c>
    </row>
    <row r="36" spans="2:45" ht="15">
      <c r="B36" s="27" t="s">
        <v>59</v>
      </c>
      <c r="C36" s="28"/>
      <c r="D36" s="29">
        <v>0</v>
      </c>
      <c r="E36" s="20"/>
      <c r="F36" s="29">
        <v>0</v>
      </c>
      <c r="G36" s="22"/>
      <c r="H36" s="22"/>
      <c r="I36" s="22"/>
      <c r="J36" s="22"/>
      <c r="K36" s="22"/>
      <c r="L36" s="30">
        <v>2030.5249999999999</v>
      </c>
      <c r="M36" s="31">
        <f>(D36+F36)/2*365</f>
        <v>0</v>
      </c>
      <c r="N36" s="29">
        <f>M36</f>
        <v>0</v>
      </c>
      <c r="O36" s="32">
        <f>N36*L36</f>
        <v>0</v>
      </c>
      <c r="P36" s="9"/>
      <c r="Q36" s="33"/>
      <c r="R36" s="20"/>
      <c r="S36" s="30"/>
      <c r="T36" s="20"/>
      <c r="U36" s="31">
        <f>(F36+Q36)/2*365</f>
        <v>0</v>
      </c>
      <c r="V36" s="20"/>
      <c r="W36" s="29">
        <f>U36</f>
        <v>0</v>
      </c>
      <c r="X36" s="20"/>
      <c r="Y36" s="32">
        <f>W36*S36</f>
        <v>0</v>
      </c>
      <c r="Z36" s="26"/>
      <c r="AA36" s="33"/>
      <c r="AB36" s="20"/>
      <c r="AC36" s="30"/>
      <c r="AD36" s="20"/>
      <c r="AE36" s="31">
        <f>(Q36+AA36)/2*365</f>
        <v>0</v>
      </c>
      <c r="AF36" s="20"/>
      <c r="AG36" s="29">
        <f>AE36</f>
        <v>0</v>
      </c>
      <c r="AH36" s="20"/>
      <c r="AI36" s="32">
        <f>AG36*AC36</f>
        <v>0</v>
      </c>
      <c r="AJ36" s="26"/>
      <c r="AK36" s="33"/>
      <c r="AL36" s="20"/>
      <c r="AM36" s="30"/>
      <c r="AN36" s="20"/>
      <c r="AO36" s="31">
        <f>(AA36+AK36)/2*365</f>
        <v>0</v>
      </c>
      <c r="AP36" s="20"/>
      <c r="AQ36" s="29">
        <f>AO36</f>
        <v>0</v>
      </c>
      <c r="AR36" s="20"/>
      <c r="AS36" s="34">
        <f>AQ36*AM36</f>
        <v>0</v>
      </c>
    </row>
    <row r="37" spans="2:45" ht="14.25">
      <c r="B37" s="77"/>
      <c r="C37" s="78"/>
      <c r="D37" s="79"/>
      <c r="E37" s="76"/>
      <c r="F37" s="79"/>
      <c r="G37" s="75"/>
      <c r="H37" s="79"/>
      <c r="I37" s="75"/>
      <c r="J37" s="79"/>
      <c r="K37" s="75"/>
      <c r="L37" s="80"/>
      <c r="M37" s="13"/>
      <c r="N37" s="79"/>
      <c r="O37" s="81"/>
      <c r="P37" s="9"/>
      <c r="Q37" s="82"/>
      <c r="R37" s="76"/>
      <c r="S37" s="80"/>
      <c r="T37" s="76"/>
      <c r="U37" s="13"/>
      <c r="V37" s="76"/>
      <c r="W37" s="79"/>
      <c r="X37" s="76"/>
      <c r="Y37" s="81"/>
      <c r="Z37" s="9"/>
      <c r="AA37" s="82"/>
      <c r="AB37" s="76"/>
      <c r="AC37" s="80"/>
      <c r="AD37" s="76"/>
      <c r="AE37" s="13"/>
      <c r="AF37" s="76"/>
      <c r="AG37" s="79"/>
      <c r="AH37" s="76"/>
      <c r="AI37" s="81"/>
      <c r="AJ37" s="9"/>
      <c r="AK37" s="82"/>
      <c r="AL37" s="76"/>
      <c r="AM37" s="80"/>
      <c r="AN37" s="76"/>
      <c r="AO37" s="13"/>
      <c r="AP37" s="76"/>
      <c r="AQ37" s="79"/>
      <c r="AR37" s="76"/>
      <c r="AS37" s="83"/>
    </row>
    <row r="38" spans="2:45" ht="15.75" thickBot="1">
      <c r="B38" s="84" t="s">
        <v>52</v>
      </c>
      <c r="C38" s="28"/>
      <c r="D38" s="4">
        <f>D11+D20+D29</f>
        <v>14</v>
      </c>
      <c r="E38" s="85"/>
      <c r="F38" s="4">
        <f>'Inpatient Projections by TCP'!$B$5</f>
        <v>13</v>
      </c>
      <c r="G38" s="85"/>
      <c r="H38" s="4">
        <f>H11+H20+H29</f>
        <v>0</v>
      </c>
      <c r="I38" s="85"/>
      <c r="J38" s="4">
        <f>J11+J20+J29</f>
        <v>0</v>
      </c>
      <c r="K38" s="85"/>
      <c r="L38" s="86"/>
      <c r="M38" s="86"/>
      <c r="N38" s="86"/>
      <c r="O38" s="87">
        <f>O11+O20+O29</f>
        <v>3295364.1750000003</v>
      </c>
      <c r="P38" s="9"/>
      <c r="Q38" s="10">
        <f>'Inpatient Projections by TCP'!$F5</f>
        <v>13</v>
      </c>
      <c r="R38" s="85"/>
      <c r="S38" s="88"/>
      <c r="T38" s="85"/>
      <c r="U38" s="88"/>
      <c r="V38" s="85"/>
      <c r="W38" s="85"/>
      <c r="X38" s="85"/>
      <c r="Y38" s="87">
        <f>Y11+Y20+Y29</f>
        <v>3173313.65</v>
      </c>
      <c r="Z38" s="9"/>
      <c r="AA38" s="10">
        <f>'Inpatient Projections by TCP'!$J$5</f>
        <v>12</v>
      </c>
      <c r="AB38" s="85"/>
      <c r="AC38" s="88"/>
      <c r="AD38" s="85"/>
      <c r="AE38" s="88"/>
      <c r="AF38" s="85"/>
      <c r="AG38" s="85"/>
      <c r="AH38" s="85"/>
      <c r="AI38" s="87">
        <f>AI11+AI20+AI29</f>
        <v>3051263.125</v>
      </c>
      <c r="AJ38" s="9"/>
      <c r="AK38" s="10">
        <f>'Inpatient Projections by TCP'!$N$5</f>
        <v>12</v>
      </c>
      <c r="AL38" s="85"/>
      <c r="AM38" s="88"/>
      <c r="AN38" s="85"/>
      <c r="AO38" s="88"/>
      <c r="AP38" s="85"/>
      <c r="AQ38" s="85"/>
      <c r="AR38" s="85"/>
      <c r="AS38" s="89">
        <f>AS11+AS20+AS29</f>
        <v>2929212.6</v>
      </c>
    </row>
    <row r="39" spans="2:45" ht="15" thickBot="1">
      <c r="B39" s="90"/>
      <c r="C39" s="91"/>
      <c r="D39" s="92"/>
      <c r="E39" s="93"/>
      <c r="F39" s="92"/>
      <c r="G39" s="93"/>
      <c r="H39" s="92"/>
      <c r="I39" s="93"/>
      <c r="J39" s="92"/>
      <c r="K39" s="93"/>
      <c r="L39" s="94"/>
      <c r="M39" s="94"/>
      <c r="N39" s="93"/>
      <c r="O39" s="95"/>
      <c r="P39" s="9"/>
      <c r="Q39" s="96"/>
      <c r="R39" s="93"/>
      <c r="S39" s="92"/>
      <c r="T39" s="93"/>
      <c r="U39" s="92"/>
      <c r="V39" s="93"/>
      <c r="W39" s="92"/>
      <c r="X39" s="93"/>
      <c r="Y39" s="97"/>
      <c r="Z39" s="9"/>
      <c r="AA39" s="98"/>
      <c r="AB39" s="93"/>
      <c r="AC39" s="93"/>
      <c r="AD39" s="93"/>
      <c r="AE39" s="93"/>
      <c r="AF39" s="93"/>
      <c r="AG39" s="93"/>
      <c r="AH39" s="93"/>
      <c r="AI39" s="91"/>
      <c r="AJ39" s="9"/>
      <c r="AK39" s="98"/>
      <c r="AL39" s="93"/>
      <c r="AM39" s="93"/>
      <c r="AN39" s="93"/>
      <c r="AO39" s="93"/>
      <c r="AP39" s="93"/>
      <c r="AQ39" s="93"/>
      <c r="AR39" s="93"/>
      <c r="AS39" s="99"/>
    </row>
    <row r="41" ht="15">
      <c r="B41" s="100" t="s">
        <v>63</v>
      </c>
    </row>
    <row r="42" spans="2:15" ht="14.25" customHeight="1">
      <c r="B42" s="127" t="s">
        <v>64</v>
      </c>
      <c r="C42" s="127"/>
      <c r="D42" s="127"/>
      <c r="E42" s="127"/>
      <c r="F42" s="127"/>
      <c r="G42" s="127"/>
      <c r="H42" s="127"/>
      <c r="I42" s="127"/>
      <c r="J42" s="127"/>
      <c r="K42" s="127"/>
      <c r="L42" s="127"/>
      <c r="M42" s="127"/>
      <c r="N42" s="127"/>
      <c r="O42" s="127"/>
    </row>
    <row r="43" spans="2:15" ht="14.25">
      <c r="B43" s="127"/>
      <c r="C43" s="127"/>
      <c r="D43" s="127"/>
      <c r="E43" s="127"/>
      <c r="F43" s="127"/>
      <c r="G43" s="127"/>
      <c r="H43" s="127"/>
      <c r="I43" s="127"/>
      <c r="J43" s="127"/>
      <c r="K43" s="127"/>
      <c r="L43" s="127"/>
      <c r="M43" s="127"/>
      <c r="N43" s="127"/>
      <c r="O43" s="127"/>
    </row>
    <row r="44" spans="2:15" ht="14.25">
      <c r="B44" s="127"/>
      <c r="C44" s="127"/>
      <c r="D44" s="127"/>
      <c r="E44" s="127"/>
      <c r="F44" s="127"/>
      <c r="G44" s="127"/>
      <c r="H44" s="127"/>
      <c r="I44" s="127"/>
      <c r="J44" s="127"/>
      <c r="K44" s="127"/>
      <c r="L44" s="127"/>
      <c r="M44" s="127"/>
      <c r="N44" s="127"/>
      <c r="O44" s="127"/>
    </row>
    <row r="45" spans="2:15" ht="14.25">
      <c r="B45" s="127"/>
      <c r="C45" s="127"/>
      <c r="D45" s="127"/>
      <c r="E45" s="127"/>
      <c r="F45" s="127"/>
      <c r="G45" s="127"/>
      <c r="H45" s="127"/>
      <c r="I45" s="127"/>
      <c r="J45" s="127"/>
      <c r="K45" s="127"/>
      <c r="L45" s="127"/>
      <c r="M45" s="127"/>
      <c r="N45" s="127"/>
      <c r="O45" s="127"/>
    </row>
    <row r="46" spans="2:15" ht="14.25">
      <c r="B46" s="127"/>
      <c r="C46" s="127"/>
      <c r="D46" s="127"/>
      <c r="E46" s="127"/>
      <c r="F46" s="127"/>
      <c r="G46" s="127"/>
      <c r="H46" s="127"/>
      <c r="I46" s="127"/>
      <c r="J46" s="127"/>
      <c r="K46" s="127"/>
      <c r="L46" s="127"/>
      <c r="M46" s="127"/>
      <c r="N46" s="127"/>
      <c r="O46" s="127"/>
    </row>
    <row r="47" spans="2:15" ht="14.25">
      <c r="B47" s="127"/>
      <c r="C47" s="127"/>
      <c r="D47" s="127"/>
      <c r="E47" s="127"/>
      <c r="F47" s="127"/>
      <c r="G47" s="127"/>
      <c r="H47" s="127"/>
      <c r="I47" s="127"/>
      <c r="J47" s="127"/>
      <c r="K47" s="127"/>
      <c r="L47" s="127"/>
      <c r="M47" s="127"/>
      <c r="N47" s="127"/>
      <c r="O47" s="127"/>
    </row>
    <row r="48" spans="2:15" ht="14.25">
      <c r="B48" s="127"/>
      <c r="C48" s="127"/>
      <c r="D48" s="127"/>
      <c r="E48" s="127"/>
      <c r="F48" s="127"/>
      <c r="G48" s="127"/>
      <c r="H48" s="127"/>
      <c r="I48" s="127"/>
      <c r="J48" s="127"/>
      <c r="K48" s="127"/>
      <c r="L48" s="127"/>
      <c r="M48" s="127"/>
      <c r="N48" s="127"/>
      <c r="O48" s="127"/>
    </row>
    <row r="49" spans="2:15" ht="14.25">
      <c r="B49" s="127"/>
      <c r="C49" s="127"/>
      <c r="D49" s="127"/>
      <c r="E49" s="127"/>
      <c r="F49" s="127"/>
      <c r="G49" s="127"/>
      <c r="H49" s="127"/>
      <c r="I49" s="127"/>
      <c r="J49" s="127"/>
      <c r="K49" s="127"/>
      <c r="L49" s="127"/>
      <c r="M49" s="127"/>
      <c r="N49" s="127"/>
      <c r="O49" s="127"/>
    </row>
    <row r="50" spans="2:15" ht="14.25">
      <c r="B50" s="127"/>
      <c r="C50" s="127"/>
      <c r="D50" s="127"/>
      <c r="E50" s="127"/>
      <c r="F50" s="127"/>
      <c r="G50" s="127"/>
      <c r="H50" s="127"/>
      <c r="I50" s="127"/>
      <c r="J50" s="127"/>
      <c r="K50" s="127"/>
      <c r="L50" s="127"/>
      <c r="M50" s="127"/>
      <c r="N50" s="127"/>
      <c r="O50" s="127"/>
    </row>
    <row r="51" spans="2:15" ht="14.25">
      <c r="B51" s="127"/>
      <c r="C51" s="127"/>
      <c r="D51" s="127"/>
      <c r="E51" s="127"/>
      <c r="F51" s="127"/>
      <c r="G51" s="127"/>
      <c r="H51" s="127"/>
      <c r="I51" s="127"/>
      <c r="J51" s="127"/>
      <c r="K51" s="127"/>
      <c r="L51" s="127"/>
      <c r="M51" s="127"/>
      <c r="N51" s="127"/>
      <c r="O51" s="127"/>
    </row>
    <row r="52" spans="2:15" ht="14.25">
      <c r="B52" s="127"/>
      <c r="C52" s="127"/>
      <c r="D52" s="127"/>
      <c r="E52" s="127"/>
      <c r="F52" s="127"/>
      <c r="G52" s="127"/>
      <c r="H52" s="127"/>
      <c r="I52" s="127"/>
      <c r="J52" s="127"/>
      <c r="K52" s="127"/>
      <c r="L52" s="127"/>
      <c r="M52" s="127"/>
      <c r="N52" s="127"/>
      <c r="O52" s="127"/>
    </row>
    <row r="53" spans="2:15" ht="14.25">
      <c r="B53" s="127"/>
      <c r="C53" s="127"/>
      <c r="D53" s="127"/>
      <c r="E53" s="127"/>
      <c r="F53" s="127"/>
      <c r="G53" s="127"/>
      <c r="H53" s="127"/>
      <c r="I53" s="127"/>
      <c r="J53" s="127"/>
      <c r="K53" s="127"/>
      <c r="L53" s="127"/>
      <c r="M53" s="127"/>
      <c r="N53" s="127"/>
      <c r="O53" s="127"/>
    </row>
    <row r="54" spans="2:15" ht="14.25">
      <c r="B54" s="127"/>
      <c r="C54" s="127"/>
      <c r="D54" s="127"/>
      <c r="E54" s="127"/>
      <c r="F54" s="127"/>
      <c r="G54" s="127"/>
      <c r="H54" s="127"/>
      <c r="I54" s="127"/>
      <c r="J54" s="127"/>
      <c r="K54" s="127"/>
      <c r="L54" s="127"/>
      <c r="M54" s="127"/>
      <c r="N54" s="127"/>
      <c r="O54" s="127"/>
    </row>
    <row r="55" spans="2:15" ht="14.25">
      <c r="B55" s="127"/>
      <c r="C55" s="127"/>
      <c r="D55" s="127"/>
      <c r="E55" s="127"/>
      <c r="F55" s="127"/>
      <c r="G55" s="127"/>
      <c r="H55" s="127"/>
      <c r="I55" s="127"/>
      <c r="J55" s="127"/>
      <c r="K55" s="127"/>
      <c r="L55" s="127"/>
      <c r="M55" s="127"/>
      <c r="N55" s="127"/>
      <c r="O55" s="127"/>
    </row>
    <row r="56" spans="2:15" ht="14.25">
      <c r="B56" s="127"/>
      <c r="C56" s="127"/>
      <c r="D56" s="127"/>
      <c r="E56" s="127"/>
      <c r="F56" s="127"/>
      <c r="G56" s="127"/>
      <c r="H56" s="127"/>
      <c r="I56" s="127"/>
      <c r="J56" s="127"/>
      <c r="K56" s="127"/>
      <c r="L56" s="127"/>
      <c r="M56" s="127"/>
      <c r="N56" s="127"/>
      <c r="O56" s="127"/>
    </row>
    <row r="57" spans="2:15" ht="14.25">
      <c r="B57" s="127"/>
      <c r="C57" s="127"/>
      <c r="D57" s="127"/>
      <c r="E57" s="127"/>
      <c r="F57" s="127"/>
      <c r="G57" s="127"/>
      <c r="H57" s="127"/>
      <c r="I57" s="127"/>
      <c r="J57" s="127"/>
      <c r="K57" s="127"/>
      <c r="L57" s="127"/>
      <c r="M57" s="127"/>
      <c r="N57" s="127"/>
      <c r="O57" s="127"/>
    </row>
    <row r="58" spans="2:15" ht="14.25">
      <c r="B58" s="127"/>
      <c r="C58" s="127"/>
      <c r="D58" s="127"/>
      <c r="E58" s="127"/>
      <c r="F58" s="127"/>
      <c r="G58" s="127"/>
      <c r="H58" s="127"/>
      <c r="I58" s="127"/>
      <c r="J58" s="127"/>
      <c r="K58" s="127"/>
      <c r="L58" s="127"/>
      <c r="M58" s="127"/>
      <c r="N58" s="127"/>
      <c r="O58" s="127"/>
    </row>
    <row r="59" spans="2:15" ht="14.25">
      <c r="B59" s="127"/>
      <c r="C59" s="127"/>
      <c r="D59" s="127"/>
      <c r="E59" s="127"/>
      <c r="F59" s="127"/>
      <c r="G59" s="127"/>
      <c r="H59" s="127"/>
      <c r="I59" s="127"/>
      <c r="J59" s="127"/>
      <c r="K59" s="127"/>
      <c r="L59" s="127"/>
      <c r="M59" s="127"/>
      <c r="N59" s="127"/>
      <c r="O59" s="127"/>
    </row>
    <row r="60" spans="2:15" ht="14.25">
      <c r="B60" s="127"/>
      <c r="C60" s="127"/>
      <c r="D60" s="127"/>
      <c r="E60" s="127"/>
      <c r="F60" s="127"/>
      <c r="G60" s="127"/>
      <c r="H60" s="127"/>
      <c r="I60" s="127"/>
      <c r="J60" s="127"/>
      <c r="K60" s="127"/>
      <c r="L60" s="127"/>
      <c r="M60" s="127"/>
      <c r="N60" s="127"/>
      <c r="O60" s="127"/>
    </row>
    <row r="61" spans="2:15" ht="14.25">
      <c r="B61" s="127"/>
      <c r="C61" s="127"/>
      <c r="D61" s="127"/>
      <c r="E61" s="127"/>
      <c r="F61" s="127"/>
      <c r="G61" s="127"/>
      <c r="H61" s="127"/>
      <c r="I61" s="127"/>
      <c r="J61" s="127"/>
      <c r="K61" s="127"/>
      <c r="L61" s="127"/>
      <c r="M61" s="127"/>
      <c r="N61" s="127"/>
      <c r="O61" s="127"/>
    </row>
    <row r="62" spans="2:15" ht="14.25">
      <c r="B62" s="127"/>
      <c r="C62" s="127"/>
      <c r="D62" s="127"/>
      <c r="E62" s="127"/>
      <c r="F62" s="127"/>
      <c r="G62" s="127"/>
      <c r="H62" s="127"/>
      <c r="I62" s="127"/>
      <c r="J62" s="127"/>
      <c r="K62" s="127"/>
      <c r="L62" s="127"/>
      <c r="M62" s="127"/>
      <c r="N62" s="127"/>
      <c r="O62" s="127"/>
    </row>
    <row r="63" spans="2:15" ht="14.25">
      <c r="B63" s="127"/>
      <c r="C63" s="127"/>
      <c r="D63" s="127"/>
      <c r="E63" s="127"/>
      <c r="F63" s="127"/>
      <c r="G63" s="127"/>
      <c r="H63" s="127"/>
      <c r="I63" s="127"/>
      <c r="J63" s="127"/>
      <c r="K63" s="127"/>
      <c r="L63" s="127"/>
      <c r="M63" s="127"/>
      <c r="N63" s="127"/>
      <c r="O63" s="127"/>
    </row>
    <row r="64" spans="2:15" ht="14.25">
      <c r="B64" s="127"/>
      <c r="C64" s="127"/>
      <c r="D64" s="127"/>
      <c r="E64" s="127"/>
      <c r="F64" s="127"/>
      <c r="G64" s="127"/>
      <c r="H64" s="127"/>
      <c r="I64" s="127"/>
      <c r="J64" s="127"/>
      <c r="K64" s="127"/>
      <c r="L64" s="127"/>
      <c r="M64" s="127"/>
      <c r="N64" s="127"/>
      <c r="O64" s="127"/>
    </row>
    <row r="65" spans="2:15" ht="14.25">
      <c r="B65" s="127"/>
      <c r="C65" s="127"/>
      <c r="D65" s="127"/>
      <c r="E65" s="127"/>
      <c r="F65" s="127"/>
      <c r="G65" s="127"/>
      <c r="H65" s="127"/>
      <c r="I65" s="127"/>
      <c r="J65" s="127"/>
      <c r="K65" s="127"/>
      <c r="L65" s="127"/>
      <c r="M65" s="127"/>
      <c r="N65" s="127"/>
      <c r="O65" s="127"/>
    </row>
    <row r="66" spans="2:15" ht="14.25">
      <c r="B66" s="127"/>
      <c r="C66" s="127"/>
      <c r="D66" s="127"/>
      <c r="E66" s="127"/>
      <c r="F66" s="127"/>
      <c r="G66" s="127"/>
      <c r="H66" s="127"/>
      <c r="I66" s="127"/>
      <c r="J66" s="127"/>
      <c r="K66" s="127"/>
      <c r="L66" s="127"/>
      <c r="M66" s="127"/>
      <c r="N66" s="127"/>
      <c r="O66" s="127"/>
    </row>
    <row r="67" spans="2:15" ht="14.25">
      <c r="B67" s="127"/>
      <c r="C67" s="127"/>
      <c r="D67" s="127"/>
      <c r="E67" s="127"/>
      <c r="F67" s="127"/>
      <c r="G67" s="127"/>
      <c r="H67" s="127"/>
      <c r="I67" s="127"/>
      <c r="J67" s="127"/>
      <c r="K67" s="127"/>
      <c r="L67" s="127"/>
      <c r="M67" s="127"/>
      <c r="N67" s="127"/>
      <c r="O67" s="127"/>
    </row>
    <row r="68" spans="2:15" ht="14.25">
      <c r="B68" s="127"/>
      <c r="C68" s="127"/>
      <c r="D68" s="127"/>
      <c r="E68" s="127"/>
      <c r="F68" s="127"/>
      <c r="G68" s="127"/>
      <c r="H68" s="127"/>
      <c r="I68" s="127"/>
      <c r="J68" s="127"/>
      <c r="K68" s="127"/>
      <c r="L68" s="127"/>
      <c r="M68" s="127"/>
      <c r="N68" s="127"/>
      <c r="O68" s="127"/>
    </row>
  </sheetData>
  <sheetProtection/>
  <mergeCells count="7">
    <mergeCell ref="B42:O68"/>
    <mergeCell ref="AK7:AS7"/>
    <mergeCell ref="F8:J8"/>
    <mergeCell ref="F5:O6"/>
    <mergeCell ref="D7:O7"/>
    <mergeCell ref="Q7:Y7"/>
    <mergeCell ref="AA7:AI7"/>
  </mergeCells>
  <conditionalFormatting sqref="F11">
    <cfRule type="expression" priority="1" dxfId="4" stopIfTrue="1">
      <formula>(#REF!+#REF!)&lt;&gt;#REF!</formula>
    </cfRule>
  </conditionalFormatting>
  <conditionalFormatting sqref="F5:O6">
    <cfRule type="expression" priority="2" dxfId="5" stopIfTrue="1">
      <formula>OR($G$7=FALSE,#REF!=FALSE)</formula>
    </cfRule>
  </conditionalFormatting>
  <conditionalFormatting sqref="F20">
    <cfRule type="expression" priority="3" dxfId="4" stopIfTrue="1">
      <formula>(#REF!+#REF!)&lt;&gt;#REF!</formula>
    </cfRule>
  </conditionalFormatting>
  <conditionalFormatting sqref="F29">
    <cfRule type="expression" priority="4" dxfId="4" stopIfTrue="1">
      <formula>(#REF!+#REF!)&lt;&gt;#REF!</formula>
    </cfRule>
  </conditionalFormatting>
  <dataValidations count="6">
    <dataValidation type="whole" allowBlank="1" showInputMessage="1" showErrorMessage="1" error="enter a numeric value" sqref="H11 J11 H20 J20 H29 J29">
      <formula1>0</formula1>
      <formula2>1000</formula2>
    </dataValidation>
    <dataValidation type="decimal" allowBlank="1" showInputMessage="1" showErrorMessage="1" error="enter a numeric value" sqref="AC11 S11 L29 L11 AM11 AC29 AC20 L20 AM20 AM29 S20 S29">
      <formula1>0</formula1>
      <formula2>10000</formula2>
    </dataValidation>
    <dataValidation type="whole" allowBlank="1" showInputMessage="1" showErrorMessage="1" error="Enter a numeric value" sqref="N11 W14:W18 W11 AG14:AG18 AG11 AQ14:AQ18 AQ11 N14:N18 N20 AG23:AG27 W20 AQ23:AQ27 AG20 N23:N27 AQ20 W23:W27 N29 AG32:AG36 W29 AQ32:AQ36 AG29 N32:N36 AQ29 W32:W36">
      <formula1>0</formula1>
      <formula2>10000000</formula2>
    </dataValidation>
    <dataValidation type="decimal" allowBlank="1" showInputMessage="1" showErrorMessage="1" error="Enter a numeric value" sqref="AC14:AC18 S14:S18 L14:L18 AM14:AM18 S23:S27 AC32:AC36 AM23:AM27 AC23:AC27 S32:S36 L23:L27 AM32:AM36 L32:L36">
      <formula1>0</formula1>
      <formula2>10000</formula2>
    </dataValidation>
    <dataValidation type="whole" allowBlank="1" showInputMessage="1" showErrorMessage="1" error="Enter a numeric value between 0 and 1000" sqref="Q14:Q18 AA14:AA18 AK14:AK18 F14:F18 AA23:AA27 AK23:AK27 F23:F27 Q23:Q27 AA32:AA36 AK32:AK36 F32:F36 Q32:Q36">
      <formula1>0</formula1>
      <formula2>1000</formula2>
    </dataValidation>
    <dataValidation type="whole" allowBlank="1" showInputMessage="1" showErrorMessage="1" sqref="D11 D14:D18 D20 D23:D27 D29 D32:D36">
      <formula1>0</formula1>
      <formula2>10000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Siobhan Clibbens</dc:creator>
  <cp:keywords/>
  <dc:description/>
  <cp:lastModifiedBy>Helen Valentine</cp:lastModifiedBy>
  <dcterms:created xsi:type="dcterms:W3CDTF">2016-01-20T13:47:13Z</dcterms:created>
  <dcterms:modified xsi:type="dcterms:W3CDTF">2016-10-31T14:25:12Z</dcterms:modified>
  <cp:category/>
  <cp:version/>
  <cp:contentType/>
  <cp:contentStatus/>
</cp:coreProperties>
</file>